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 Files\PRTC\FCC 18-57\"/>
    </mc:Choice>
  </mc:AlternateContent>
  <xr:revisionPtr revIDLastSave="0" documentId="13_ncr:1_{523E5057-C91A-4054-BD5E-EB87933061EF}" xr6:coauthVersionLast="36" xr6:coauthVersionMax="36" xr10:uidLastSave="{00000000-0000-0000-0000-000000000000}"/>
  <bookViews>
    <workbookView xWindow="0" yWindow="0" windowWidth="23040" windowHeight="8496" xr2:uid="{D4961591-2439-4AC8-9983-98217EF636B4}"/>
  </bookViews>
  <sheets>
    <sheet name="Muncipio Summary" sheetId="1" r:id="rId1"/>
    <sheet name="Cost Rev Support" sheetId="3" r:id="rId2"/>
    <sheet name="Sheet2" sheetId="2" r:id="rId3"/>
    <sheet name="Sheet6" sheetId="6" r:id="rId4"/>
  </sheets>
  <externalReferences>
    <externalReference r:id="rId5"/>
    <externalReference r:id="rId6"/>
    <externalReference r:id="rId7"/>
    <externalReference r:id="rId8"/>
  </externalReferenc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94" i="1" l="1"/>
  <c r="D93" i="1"/>
  <c r="D92" i="1"/>
  <c r="C97" i="1"/>
  <c r="D95" i="1" l="1"/>
  <c r="D97" i="1" s="1"/>
  <c r="E6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H84" i="3" l="1"/>
  <c r="I84" i="3"/>
  <c r="B83" i="3" l="1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E8" i="3" s="1"/>
  <c r="D44" i="3" l="1"/>
  <c r="E44" i="3"/>
  <c r="D76" i="3"/>
  <c r="E76" i="3"/>
  <c r="D37" i="3"/>
  <c r="E37" i="3"/>
  <c r="D69" i="3"/>
  <c r="E69" i="3"/>
  <c r="D30" i="3"/>
  <c r="E30" i="3"/>
  <c r="D62" i="3"/>
  <c r="E62" i="3"/>
  <c r="D23" i="3"/>
  <c r="E23" i="3"/>
  <c r="D39" i="3"/>
  <c r="E39" i="3"/>
  <c r="D47" i="3"/>
  <c r="E47" i="3"/>
  <c r="D55" i="3"/>
  <c r="E55" i="3"/>
  <c r="D63" i="3"/>
  <c r="E63" i="3"/>
  <c r="D71" i="3"/>
  <c r="E71" i="3"/>
  <c r="D79" i="3"/>
  <c r="E79" i="3"/>
  <c r="D20" i="3"/>
  <c r="E20" i="3"/>
  <c r="D52" i="3"/>
  <c r="E52" i="3"/>
  <c r="D21" i="3"/>
  <c r="E21" i="3"/>
  <c r="D53" i="3"/>
  <c r="E53" i="3"/>
  <c r="D14" i="3"/>
  <c r="E14" i="3"/>
  <c r="D38" i="3"/>
  <c r="E38" i="3"/>
  <c r="D70" i="3"/>
  <c r="E70" i="3"/>
  <c r="D15" i="3"/>
  <c r="E15" i="3"/>
  <c r="D16" i="3"/>
  <c r="E16" i="3"/>
  <c r="D40" i="3"/>
  <c r="E40" i="3"/>
  <c r="D80" i="3"/>
  <c r="E80" i="3"/>
  <c r="D9" i="3"/>
  <c r="E9" i="3"/>
  <c r="D17" i="3"/>
  <c r="E17" i="3"/>
  <c r="D25" i="3"/>
  <c r="E25" i="3"/>
  <c r="D33" i="3"/>
  <c r="E33" i="3"/>
  <c r="D41" i="3"/>
  <c r="E41" i="3"/>
  <c r="D49" i="3"/>
  <c r="E49" i="3"/>
  <c r="D57" i="3"/>
  <c r="E57" i="3"/>
  <c r="D65" i="3"/>
  <c r="E65" i="3"/>
  <c r="D73" i="3"/>
  <c r="E73" i="3"/>
  <c r="D81" i="3"/>
  <c r="E81" i="3"/>
  <c r="D28" i="3"/>
  <c r="E28" i="3"/>
  <c r="D68" i="3"/>
  <c r="E68" i="3"/>
  <c r="D29" i="3"/>
  <c r="E29" i="3"/>
  <c r="D61" i="3"/>
  <c r="E61" i="3"/>
  <c r="D22" i="3"/>
  <c r="E22" i="3"/>
  <c r="D46" i="3"/>
  <c r="E46" i="3"/>
  <c r="D54" i="3"/>
  <c r="E54" i="3"/>
  <c r="D78" i="3"/>
  <c r="E78" i="3"/>
  <c r="D31" i="3"/>
  <c r="E31" i="3"/>
  <c r="D24" i="3"/>
  <c r="E24" i="3"/>
  <c r="D48" i="3"/>
  <c r="E48" i="3"/>
  <c r="D72" i="3"/>
  <c r="E72" i="3"/>
  <c r="D10" i="3"/>
  <c r="E10" i="3"/>
  <c r="D18" i="3"/>
  <c r="E18" i="3"/>
  <c r="D26" i="3"/>
  <c r="E26" i="3"/>
  <c r="D34" i="3"/>
  <c r="E34" i="3"/>
  <c r="D42" i="3"/>
  <c r="E42" i="3"/>
  <c r="D50" i="3"/>
  <c r="E50" i="3"/>
  <c r="D58" i="3"/>
  <c r="E58" i="3"/>
  <c r="D66" i="3"/>
  <c r="E66" i="3"/>
  <c r="D74" i="3"/>
  <c r="E74" i="3"/>
  <c r="D82" i="3"/>
  <c r="E82" i="3"/>
  <c r="D12" i="3"/>
  <c r="E12" i="3"/>
  <c r="D36" i="3"/>
  <c r="E36" i="3"/>
  <c r="D60" i="3"/>
  <c r="E60" i="3"/>
  <c r="D13" i="3"/>
  <c r="E13" i="3"/>
  <c r="D45" i="3"/>
  <c r="E45" i="3"/>
  <c r="D77" i="3"/>
  <c r="E77" i="3"/>
  <c r="D32" i="3"/>
  <c r="E32" i="3"/>
  <c r="D56" i="3"/>
  <c r="E56" i="3"/>
  <c r="D64" i="3"/>
  <c r="E64" i="3"/>
  <c r="D11" i="3"/>
  <c r="E11" i="3"/>
  <c r="D19" i="3"/>
  <c r="E19" i="3"/>
  <c r="D27" i="3"/>
  <c r="E27" i="3"/>
  <c r="D35" i="3"/>
  <c r="E35" i="3"/>
  <c r="D43" i="3"/>
  <c r="E43" i="3"/>
  <c r="D51" i="3"/>
  <c r="E51" i="3"/>
  <c r="D59" i="3"/>
  <c r="E59" i="3"/>
  <c r="D67" i="3"/>
  <c r="E67" i="3"/>
  <c r="D75" i="3"/>
  <c r="E75" i="3"/>
  <c r="D83" i="3"/>
  <c r="E83" i="3"/>
  <c r="D8" i="3"/>
  <c r="F8" i="3" s="1"/>
  <c r="B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F27" i="3" l="1"/>
  <c r="E84" i="3"/>
  <c r="F56" i="3"/>
  <c r="F59" i="3"/>
  <c r="F67" i="3"/>
  <c r="F35" i="3"/>
  <c r="F45" i="3"/>
  <c r="F12" i="3"/>
  <c r="F58" i="3"/>
  <c r="F26" i="3"/>
  <c r="F48" i="3"/>
  <c r="F54" i="3"/>
  <c r="F29" i="3"/>
  <c r="F73" i="3"/>
  <c r="F41" i="3"/>
  <c r="F9" i="3"/>
  <c r="F15" i="3"/>
  <c r="F53" i="3"/>
  <c r="F79" i="3"/>
  <c r="F47" i="3"/>
  <c r="F30" i="3"/>
  <c r="F44" i="3"/>
  <c r="F13" i="3"/>
  <c r="F24" i="3"/>
  <c r="F65" i="3"/>
  <c r="F80" i="3"/>
  <c r="F39" i="3"/>
  <c r="F32" i="3"/>
  <c r="F60" i="3"/>
  <c r="F10" i="3"/>
  <c r="F31" i="3"/>
  <c r="F22" i="3"/>
  <c r="F28" i="3"/>
  <c r="F57" i="3"/>
  <c r="F25" i="3"/>
  <c r="F40" i="3"/>
  <c r="F38" i="3"/>
  <c r="F52" i="3"/>
  <c r="F63" i="3"/>
  <c r="F23" i="3"/>
  <c r="F37" i="3"/>
  <c r="F82" i="3"/>
  <c r="F70" i="3"/>
  <c r="F19" i="3"/>
  <c r="F11" i="3"/>
  <c r="F46" i="3"/>
  <c r="F69" i="3"/>
  <c r="F51" i="3"/>
  <c r="F42" i="3"/>
  <c r="F75" i="3"/>
  <c r="F77" i="3"/>
  <c r="F36" i="3"/>
  <c r="F66" i="3"/>
  <c r="F34" i="3"/>
  <c r="F72" i="3"/>
  <c r="F78" i="3"/>
  <c r="F61" i="3"/>
  <c r="F81" i="3"/>
  <c r="F49" i="3"/>
  <c r="F17" i="3"/>
  <c r="F16" i="3"/>
  <c r="F14" i="3"/>
  <c r="F20" i="3"/>
  <c r="F55" i="3"/>
  <c r="F62" i="3"/>
  <c r="F76" i="3"/>
  <c r="F50" i="3"/>
  <c r="F68" i="3"/>
  <c r="F33" i="3"/>
  <c r="F71" i="3"/>
  <c r="F83" i="3"/>
  <c r="F74" i="3"/>
  <c r="F43" i="3"/>
  <c r="F64" i="3"/>
  <c r="F18" i="3"/>
  <c r="F21" i="3"/>
  <c r="D84" i="3"/>
  <c r="G84" i="3"/>
  <c r="F84" i="3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" i="1"/>
  <c r="G9" i="1"/>
  <c r="H9" i="1" s="1"/>
  <c r="G10" i="1"/>
  <c r="H10" i="1" s="1"/>
  <c r="G11" i="1"/>
  <c r="H11" i="1" s="1"/>
  <c r="G12" i="1"/>
  <c r="H12" i="1" s="1"/>
  <c r="G13" i="1"/>
  <c r="H13" i="1" s="1"/>
  <c r="G14" i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G81" i="1"/>
  <c r="H81" i="1" s="1"/>
  <c r="G82" i="1"/>
  <c r="H82" i="1" s="1"/>
  <c r="G83" i="1"/>
  <c r="H83" i="1" s="1"/>
  <c r="G8" i="1"/>
  <c r="B4" i="2" s="1"/>
  <c r="H80" i="1" l="1"/>
  <c r="B8" i="2"/>
  <c r="H55" i="1"/>
  <c r="B7" i="2"/>
  <c r="H22" i="1"/>
  <c r="B6" i="2"/>
  <c r="H14" i="1"/>
  <c r="B5" i="2"/>
  <c r="E84" i="1"/>
  <c r="G84" i="1"/>
  <c r="H8" i="1"/>
  <c r="C5" i="2" l="1"/>
  <c r="C6" i="2"/>
  <c r="C4" i="2"/>
  <c r="C7" i="2"/>
  <c r="C8" i="2"/>
  <c r="H84" i="1"/>
  <c r="I22" i="1" s="1"/>
  <c r="I8" i="1" l="1"/>
  <c r="I68" i="1"/>
  <c r="I83" i="1"/>
  <c r="I19" i="1"/>
  <c r="I72" i="1"/>
  <c r="I82" i="1"/>
  <c r="I47" i="1"/>
  <c r="I33" i="1"/>
  <c r="I76" i="1"/>
  <c r="I61" i="1"/>
  <c r="I51" i="1"/>
  <c r="I54" i="1"/>
  <c r="I43" i="1"/>
  <c r="I79" i="1"/>
  <c r="I21" i="1"/>
  <c r="I24" i="1"/>
  <c r="I71" i="1"/>
  <c r="I77" i="1"/>
  <c r="I12" i="1"/>
  <c r="I63" i="1"/>
  <c r="I60" i="1"/>
  <c r="I75" i="1"/>
  <c r="I11" i="1"/>
  <c r="I64" i="1"/>
  <c r="I50" i="1"/>
  <c r="I39" i="1"/>
  <c r="I78" i="1"/>
  <c r="I58" i="1"/>
  <c r="I53" i="1"/>
  <c r="I42" i="1"/>
  <c r="I23" i="1"/>
  <c r="I37" i="1"/>
  <c r="I10" i="1"/>
  <c r="I15" i="1"/>
  <c r="I46" i="1"/>
  <c r="I49" i="1"/>
  <c r="I34" i="1"/>
  <c r="I16" i="1"/>
  <c r="I30" i="1"/>
  <c r="I52" i="1"/>
  <c r="I67" i="1"/>
  <c r="I74" i="1"/>
  <c r="I56" i="1"/>
  <c r="I18" i="1"/>
  <c r="I31" i="1"/>
  <c r="I70" i="1"/>
  <c r="I26" i="1"/>
  <c r="I45" i="1"/>
  <c r="I62" i="1"/>
  <c r="I36" i="1"/>
  <c r="I9" i="1"/>
  <c r="I29" i="1"/>
  <c r="I81" i="1"/>
  <c r="I66" i="1"/>
  <c r="I20" i="1"/>
  <c r="I13" i="1"/>
  <c r="I25" i="1"/>
  <c r="I69" i="1"/>
  <c r="I44" i="1"/>
  <c r="I59" i="1"/>
  <c r="I48" i="1"/>
  <c r="I57" i="1"/>
  <c r="I73" i="1"/>
  <c r="I40" i="1"/>
  <c r="I41" i="1"/>
  <c r="I28" i="1"/>
  <c r="I32" i="1"/>
  <c r="I17" i="1"/>
  <c r="I35" i="1"/>
  <c r="I38" i="1"/>
  <c r="I27" i="1"/>
  <c r="I65" i="1"/>
  <c r="I55" i="1"/>
  <c r="I80" i="1"/>
  <c r="I14" i="1"/>
  <c r="K9" i="1"/>
  <c r="L9" i="1" s="1"/>
  <c r="K10" i="1"/>
  <c r="L10" i="1" s="1"/>
  <c r="K11" i="1"/>
  <c r="L11" i="1" s="1"/>
  <c r="K12" i="1"/>
  <c r="L12" i="1" s="1"/>
  <c r="K13" i="1"/>
  <c r="L13" i="1" s="1"/>
  <c r="K14" i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6" i="1"/>
  <c r="L36" i="1" s="1"/>
  <c r="K37" i="1"/>
  <c r="L37" i="1" s="1"/>
  <c r="K38" i="1"/>
  <c r="L38" i="1" s="1"/>
  <c r="K39" i="1"/>
  <c r="L39" i="1" s="1"/>
  <c r="K40" i="1"/>
  <c r="L40" i="1" s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K48" i="1"/>
  <c r="L48" i="1" s="1"/>
  <c r="K49" i="1"/>
  <c r="L49" i="1" s="1"/>
  <c r="K50" i="1"/>
  <c r="L50" i="1" s="1"/>
  <c r="K51" i="1"/>
  <c r="L51" i="1" s="1"/>
  <c r="K52" i="1"/>
  <c r="L52" i="1" s="1"/>
  <c r="K53" i="1"/>
  <c r="L53" i="1" s="1"/>
  <c r="K54" i="1"/>
  <c r="L54" i="1" s="1"/>
  <c r="K55" i="1"/>
  <c r="K56" i="1"/>
  <c r="L56" i="1" s="1"/>
  <c r="K57" i="1"/>
  <c r="L57" i="1" s="1"/>
  <c r="K58" i="1"/>
  <c r="L58" i="1" s="1"/>
  <c r="K59" i="1"/>
  <c r="L59" i="1" s="1"/>
  <c r="K60" i="1"/>
  <c r="L60" i="1" s="1"/>
  <c r="K61" i="1"/>
  <c r="L61" i="1" s="1"/>
  <c r="K62" i="1"/>
  <c r="L62" i="1" s="1"/>
  <c r="K63" i="1"/>
  <c r="L63" i="1" s="1"/>
  <c r="K64" i="1"/>
  <c r="L64" i="1" s="1"/>
  <c r="K65" i="1"/>
  <c r="L65" i="1" s="1"/>
  <c r="K66" i="1"/>
  <c r="L66" i="1" s="1"/>
  <c r="K67" i="1"/>
  <c r="L67" i="1" s="1"/>
  <c r="K68" i="1"/>
  <c r="L68" i="1" s="1"/>
  <c r="K69" i="1"/>
  <c r="L69" i="1" s="1"/>
  <c r="K70" i="1"/>
  <c r="L70" i="1" s="1"/>
  <c r="K71" i="1"/>
  <c r="L71" i="1" s="1"/>
  <c r="K72" i="1"/>
  <c r="L72" i="1" s="1"/>
  <c r="K73" i="1"/>
  <c r="L73" i="1" s="1"/>
  <c r="K74" i="1"/>
  <c r="L74" i="1" s="1"/>
  <c r="K75" i="1"/>
  <c r="L75" i="1" s="1"/>
  <c r="K76" i="1"/>
  <c r="L76" i="1" s="1"/>
  <c r="K77" i="1"/>
  <c r="L77" i="1" s="1"/>
  <c r="K78" i="1"/>
  <c r="L78" i="1" s="1"/>
  <c r="K79" i="1"/>
  <c r="L79" i="1" s="1"/>
  <c r="K80" i="1"/>
  <c r="K81" i="1"/>
  <c r="L81" i="1" s="1"/>
  <c r="K82" i="1"/>
  <c r="L82" i="1" s="1"/>
  <c r="K83" i="1"/>
  <c r="L83" i="1" s="1"/>
  <c r="K8" i="1"/>
  <c r="I84" i="1" l="1"/>
  <c r="L80" i="1"/>
  <c r="F8" i="2"/>
  <c r="L55" i="1"/>
  <c r="F7" i="2"/>
  <c r="L22" i="1"/>
  <c r="F6" i="2"/>
  <c r="L14" i="1"/>
  <c r="F5" i="2"/>
  <c r="L8" i="1"/>
  <c r="F4" i="2"/>
  <c r="K84" i="1"/>
  <c r="S83" i="1"/>
  <c r="T83" i="1" s="1"/>
  <c r="S82" i="1"/>
  <c r="T82" i="1" s="1"/>
  <c r="S81" i="1"/>
  <c r="T81" i="1" s="1"/>
  <c r="S80" i="1"/>
  <c r="S79" i="1"/>
  <c r="T79" i="1" s="1"/>
  <c r="S78" i="1"/>
  <c r="T78" i="1" s="1"/>
  <c r="S77" i="1"/>
  <c r="T77" i="1" s="1"/>
  <c r="S76" i="1"/>
  <c r="T76" i="1" s="1"/>
  <c r="S75" i="1"/>
  <c r="T75" i="1" s="1"/>
  <c r="S74" i="1"/>
  <c r="T74" i="1" s="1"/>
  <c r="S73" i="1"/>
  <c r="T73" i="1" s="1"/>
  <c r="S72" i="1"/>
  <c r="T72" i="1" s="1"/>
  <c r="S71" i="1"/>
  <c r="T71" i="1" s="1"/>
  <c r="S70" i="1"/>
  <c r="T70" i="1" s="1"/>
  <c r="S69" i="1"/>
  <c r="T69" i="1" s="1"/>
  <c r="S68" i="1"/>
  <c r="T68" i="1" s="1"/>
  <c r="S67" i="1"/>
  <c r="T67" i="1" s="1"/>
  <c r="S66" i="1"/>
  <c r="T66" i="1" s="1"/>
  <c r="S65" i="1"/>
  <c r="T65" i="1" s="1"/>
  <c r="S64" i="1"/>
  <c r="T64" i="1" s="1"/>
  <c r="S63" i="1"/>
  <c r="T63" i="1" s="1"/>
  <c r="S62" i="1"/>
  <c r="T62" i="1" s="1"/>
  <c r="S61" i="1"/>
  <c r="T61" i="1" s="1"/>
  <c r="S60" i="1"/>
  <c r="T60" i="1" s="1"/>
  <c r="S59" i="1"/>
  <c r="T59" i="1" s="1"/>
  <c r="S58" i="1"/>
  <c r="T58" i="1" s="1"/>
  <c r="S57" i="1"/>
  <c r="T57" i="1" s="1"/>
  <c r="S56" i="1"/>
  <c r="T56" i="1" s="1"/>
  <c r="S55" i="1"/>
  <c r="S54" i="1"/>
  <c r="T54" i="1" s="1"/>
  <c r="S53" i="1"/>
  <c r="T53" i="1" s="1"/>
  <c r="S52" i="1"/>
  <c r="T52" i="1" s="1"/>
  <c r="S51" i="1"/>
  <c r="T51" i="1" s="1"/>
  <c r="S50" i="1"/>
  <c r="T50" i="1" s="1"/>
  <c r="S49" i="1"/>
  <c r="T49" i="1" s="1"/>
  <c r="S48" i="1"/>
  <c r="T48" i="1" s="1"/>
  <c r="S47" i="1"/>
  <c r="T47" i="1" s="1"/>
  <c r="S46" i="1"/>
  <c r="T46" i="1" s="1"/>
  <c r="S45" i="1"/>
  <c r="T45" i="1" s="1"/>
  <c r="S44" i="1"/>
  <c r="T44" i="1" s="1"/>
  <c r="S43" i="1"/>
  <c r="T43" i="1" s="1"/>
  <c r="S42" i="1"/>
  <c r="T42" i="1" s="1"/>
  <c r="S41" i="1"/>
  <c r="T41" i="1" s="1"/>
  <c r="S40" i="1"/>
  <c r="T40" i="1" s="1"/>
  <c r="S39" i="1"/>
  <c r="T39" i="1" s="1"/>
  <c r="S38" i="1"/>
  <c r="T38" i="1" s="1"/>
  <c r="S37" i="1"/>
  <c r="T37" i="1" s="1"/>
  <c r="S36" i="1"/>
  <c r="T36" i="1" s="1"/>
  <c r="S35" i="1"/>
  <c r="T35" i="1" s="1"/>
  <c r="S34" i="1"/>
  <c r="T34" i="1" s="1"/>
  <c r="S33" i="1"/>
  <c r="T33" i="1" s="1"/>
  <c r="S32" i="1"/>
  <c r="T32" i="1" s="1"/>
  <c r="S31" i="1"/>
  <c r="T31" i="1" s="1"/>
  <c r="S30" i="1"/>
  <c r="T30" i="1" s="1"/>
  <c r="S29" i="1"/>
  <c r="T29" i="1" s="1"/>
  <c r="S28" i="1"/>
  <c r="T28" i="1" s="1"/>
  <c r="S27" i="1"/>
  <c r="T27" i="1" s="1"/>
  <c r="S26" i="1"/>
  <c r="T26" i="1" s="1"/>
  <c r="S25" i="1"/>
  <c r="T25" i="1" s="1"/>
  <c r="S24" i="1"/>
  <c r="T24" i="1" s="1"/>
  <c r="S23" i="1"/>
  <c r="T23" i="1" s="1"/>
  <c r="S22" i="1"/>
  <c r="S21" i="1"/>
  <c r="T21" i="1" s="1"/>
  <c r="S20" i="1"/>
  <c r="T20" i="1" s="1"/>
  <c r="S19" i="1"/>
  <c r="T19" i="1" s="1"/>
  <c r="S18" i="1"/>
  <c r="T18" i="1" s="1"/>
  <c r="S17" i="1"/>
  <c r="T17" i="1" s="1"/>
  <c r="S16" i="1"/>
  <c r="T16" i="1" s="1"/>
  <c r="S15" i="1"/>
  <c r="T15" i="1" s="1"/>
  <c r="S14" i="1"/>
  <c r="S13" i="1"/>
  <c r="T13" i="1" s="1"/>
  <c r="S12" i="1"/>
  <c r="T12" i="1" s="1"/>
  <c r="S11" i="1"/>
  <c r="T11" i="1" s="1"/>
  <c r="S10" i="1"/>
  <c r="T10" i="1" s="1"/>
  <c r="S9" i="1"/>
  <c r="T9" i="1" s="1"/>
  <c r="S8" i="1"/>
  <c r="G5" i="2" l="1"/>
  <c r="G6" i="2"/>
  <c r="G7" i="2"/>
  <c r="G4" i="2"/>
  <c r="G8" i="2"/>
  <c r="T55" i="1"/>
  <c r="F18" i="2"/>
  <c r="T8" i="1"/>
  <c r="F15" i="2"/>
  <c r="T80" i="1"/>
  <c r="F19" i="2"/>
  <c r="L84" i="1"/>
  <c r="M14" i="1" s="1"/>
  <c r="T14" i="1"/>
  <c r="F16" i="2"/>
  <c r="T22" i="1"/>
  <c r="F17" i="2"/>
  <c r="S84" i="1"/>
  <c r="O9" i="1"/>
  <c r="P9" i="1" s="1"/>
  <c r="O10" i="1"/>
  <c r="P10" i="1" s="1"/>
  <c r="O11" i="1"/>
  <c r="P11" i="1" s="1"/>
  <c r="O12" i="1"/>
  <c r="P12" i="1" s="1"/>
  <c r="O13" i="1"/>
  <c r="P13" i="1" s="1"/>
  <c r="O14" i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O56" i="1"/>
  <c r="P56" i="1" s="1"/>
  <c r="O57" i="1"/>
  <c r="P57" i="1" s="1"/>
  <c r="O58" i="1"/>
  <c r="P58" i="1" s="1"/>
  <c r="O59" i="1"/>
  <c r="P59" i="1" s="1"/>
  <c r="O60" i="1"/>
  <c r="P60" i="1" s="1"/>
  <c r="O61" i="1"/>
  <c r="P61" i="1" s="1"/>
  <c r="O62" i="1"/>
  <c r="P62" i="1" s="1"/>
  <c r="O63" i="1"/>
  <c r="P63" i="1" s="1"/>
  <c r="O64" i="1"/>
  <c r="P64" i="1" s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O81" i="1"/>
  <c r="P81" i="1" s="1"/>
  <c r="O82" i="1"/>
  <c r="P82" i="1" s="1"/>
  <c r="O83" i="1"/>
  <c r="P83" i="1" s="1"/>
  <c r="O8" i="1"/>
  <c r="B10" i="1"/>
  <c r="D10" i="1" s="1"/>
  <c r="B11" i="1"/>
  <c r="B12" i="1"/>
  <c r="D12" i="1" s="1"/>
  <c r="B13" i="1"/>
  <c r="D13" i="1" s="1"/>
  <c r="B14" i="1"/>
  <c r="D14" i="1" s="1"/>
  <c r="B15" i="1"/>
  <c r="D15" i="1" s="1"/>
  <c r="B16" i="1"/>
  <c r="B17" i="1"/>
  <c r="B18" i="1"/>
  <c r="B19" i="1"/>
  <c r="B20" i="1"/>
  <c r="D20" i="1" s="1"/>
  <c r="B21" i="1"/>
  <c r="B22" i="1"/>
  <c r="D22" i="1" s="1"/>
  <c r="B23" i="1"/>
  <c r="D23" i="1" s="1"/>
  <c r="B24" i="1"/>
  <c r="B25" i="1"/>
  <c r="B26" i="1"/>
  <c r="B27" i="1"/>
  <c r="D27" i="1" s="1"/>
  <c r="B28" i="1"/>
  <c r="D28" i="1" s="1"/>
  <c r="B29" i="1"/>
  <c r="D29" i="1" s="1"/>
  <c r="B30" i="1"/>
  <c r="D30" i="1" s="1"/>
  <c r="B31" i="1"/>
  <c r="B32" i="1"/>
  <c r="D32" i="1" s="1"/>
  <c r="B33" i="1"/>
  <c r="B34" i="1"/>
  <c r="B35" i="1"/>
  <c r="B36" i="1"/>
  <c r="D36" i="1" s="1"/>
  <c r="B37" i="1"/>
  <c r="D37" i="1" s="1"/>
  <c r="B38" i="1"/>
  <c r="D38" i="1" s="1"/>
  <c r="B39" i="1"/>
  <c r="B40" i="1"/>
  <c r="D40" i="1" s="1"/>
  <c r="B41" i="1"/>
  <c r="B42" i="1"/>
  <c r="B43" i="1"/>
  <c r="D43" i="1" s="1"/>
  <c r="B44" i="1"/>
  <c r="D44" i="1" s="1"/>
  <c r="B45" i="1"/>
  <c r="B46" i="1"/>
  <c r="D46" i="1" s="1"/>
  <c r="B47" i="1"/>
  <c r="B48" i="1"/>
  <c r="B49" i="1"/>
  <c r="D49" i="1" s="1"/>
  <c r="B50" i="1"/>
  <c r="D50" i="1" s="1"/>
  <c r="B51" i="1"/>
  <c r="B52" i="1"/>
  <c r="B53" i="1"/>
  <c r="D53" i="1" s="1"/>
  <c r="B54" i="1"/>
  <c r="D54" i="1" s="1"/>
  <c r="B55" i="1"/>
  <c r="D55" i="1" s="1"/>
  <c r="B56" i="1"/>
  <c r="B57" i="1"/>
  <c r="D57" i="1" s="1"/>
  <c r="B58" i="1"/>
  <c r="D58" i="1" s="1"/>
  <c r="B59" i="1"/>
  <c r="D59" i="1" s="1"/>
  <c r="B60" i="1"/>
  <c r="B61" i="1"/>
  <c r="D61" i="1" s="1"/>
  <c r="B62" i="1"/>
  <c r="D62" i="1" s="1"/>
  <c r="B63" i="1"/>
  <c r="B64" i="1"/>
  <c r="B65" i="1"/>
  <c r="B66" i="1"/>
  <c r="D66" i="1" s="1"/>
  <c r="B67" i="1"/>
  <c r="D67" i="1" s="1"/>
  <c r="B68" i="1"/>
  <c r="D68" i="1" s="1"/>
  <c r="B69" i="1"/>
  <c r="D69" i="1" s="1"/>
  <c r="B70" i="1"/>
  <c r="D70" i="1" s="1"/>
  <c r="B71" i="1"/>
  <c r="B72" i="1"/>
  <c r="B73" i="1"/>
  <c r="B74" i="1"/>
  <c r="D74" i="1" s="1"/>
  <c r="B75" i="1"/>
  <c r="B76" i="1"/>
  <c r="D76" i="1" s="1"/>
  <c r="B77" i="1"/>
  <c r="D77" i="1" s="1"/>
  <c r="B78" i="1"/>
  <c r="D78" i="1" s="1"/>
  <c r="B79" i="1"/>
  <c r="B80" i="1"/>
  <c r="D80" i="1" s="1"/>
  <c r="B81" i="1"/>
  <c r="B82" i="1"/>
  <c r="B83" i="1"/>
  <c r="B9" i="1"/>
  <c r="D9" i="1" s="1"/>
  <c r="B8" i="1"/>
  <c r="D8" i="1" s="1"/>
  <c r="V60" i="1" l="1"/>
  <c r="D60" i="1"/>
  <c r="V52" i="1"/>
  <c r="D52" i="1"/>
  <c r="V83" i="1"/>
  <c r="D83" i="1"/>
  <c r="V75" i="1"/>
  <c r="D75" i="1"/>
  <c r="V51" i="1"/>
  <c r="D51" i="1"/>
  <c r="V35" i="1"/>
  <c r="D35" i="1"/>
  <c r="V19" i="1"/>
  <c r="D19" i="1"/>
  <c r="V11" i="1"/>
  <c r="D11" i="1"/>
  <c r="V82" i="1"/>
  <c r="D82" i="1"/>
  <c r="V42" i="1"/>
  <c r="D42" i="1"/>
  <c r="V34" i="1"/>
  <c r="D34" i="1"/>
  <c r="V26" i="1"/>
  <c r="D26" i="1"/>
  <c r="V18" i="1"/>
  <c r="D18" i="1"/>
  <c r="V81" i="1"/>
  <c r="D81" i="1"/>
  <c r="V73" i="1"/>
  <c r="D73" i="1"/>
  <c r="V65" i="1"/>
  <c r="D65" i="1"/>
  <c r="V41" i="1"/>
  <c r="D41" i="1"/>
  <c r="V33" i="1"/>
  <c r="D33" i="1"/>
  <c r="V25" i="1"/>
  <c r="D25" i="1"/>
  <c r="V17" i="1"/>
  <c r="D17" i="1"/>
  <c r="V72" i="1"/>
  <c r="D72" i="1"/>
  <c r="V24" i="1"/>
  <c r="D24" i="1"/>
  <c r="V45" i="1"/>
  <c r="D45" i="1"/>
  <c r="V64" i="1"/>
  <c r="D64" i="1"/>
  <c r="V56" i="1"/>
  <c r="D56" i="1"/>
  <c r="V48" i="1"/>
  <c r="D48" i="1"/>
  <c r="V16" i="1"/>
  <c r="D16" i="1"/>
  <c r="V79" i="1"/>
  <c r="D79" i="1"/>
  <c r="V71" i="1"/>
  <c r="D71" i="1"/>
  <c r="V63" i="1"/>
  <c r="D63" i="1"/>
  <c r="V47" i="1"/>
  <c r="D47" i="1"/>
  <c r="V39" i="1"/>
  <c r="D39" i="1"/>
  <c r="V31" i="1"/>
  <c r="D31" i="1"/>
  <c r="V21" i="1"/>
  <c r="D21" i="1"/>
  <c r="M22" i="1"/>
  <c r="G17" i="2"/>
  <c r="G18" i="2"/>
  <c r="M55" i="1"/>
  <c r="G16" i="2"/>
  <c r="G19" i="2"/>
  <c r="G15" i="2"/>
  <c r="M8" i="1"/>
  <c r="M80" i="1"/>
  <c r="M61" i="1"/>
  <c r="M36" i="1"/>
  <c r="M82" i="1"/>
  <c r="M9" i="1"/>
  <c r="M72" i="1"/>
  <c r="M77" i="1"/>
  <c r="M79" i="1"/>
  <c r="M69" i="1"/>
  <c r="M78" i="1"/>
  <c r="M33" i="1"/>
  <c r="M31" i="1"/>
  <c r="M73" i="1"/>
  <c r="M30" i="1"/>
  <c r="M44" i="1"/>
  <c r="M16" i="1"/>
  <c r="M10" i="1"/>
  <c r="M21" i="1"/>
  <c r="M28" i="1"/>
  <c r="M50" i="1"/>
  <c r="M53" i="1"/>
  <c r="M64" i="1"/>
  <c r="M45" i="1"/>
  <c r="M71" i="1"/>
  <c r="M37" i="1"/>
  <c r="M70" i="1"/>
  <c r="M34" i="1"/>
  <c r="M25" i="1"/>
  <c r="M23" i="1"/>
  <c r="M57" i="1"/>
  <c r="M13" i="1"/>
  <c r="M20" i="1"/>
  <c r="M26" i="1"/>
  <c r="M75" i="1"/>
  <c r="M56" i="1"/>
  <c r="M59" i="1"/>
  <c r="M63" i="1"/>
  <c r="M83" i="1"/>
  <c r="M62" i="1"/>
  <c r="M60" i="1"/>
  <c r="M74" i="1"/>
  <c r="M24" i="1"/>
  <c r="M17" i="1"/>
  <c r="M76" i="1"/>
  <c r="M12" i="1"/>
  <c r="M65" i="1"/>
  <c r="M27" i="1"/>
  <c r="M48" i="1"/>
  <c r="M19" i="1"/>
  <c r="M47" i="1"/>
  <c r="M51" i="1"/>
  <c r="M54" i="1"/>
  <c r="M32" i="1"/>
  <c r="M43" i="1"/>
  <c r="M42" i="1"/>
  <c r="M15" i="1"/>
  <c r="M68" i="1"/>
  <c r="M29" i="1"/>
  <c r="M41" i="1"/>
  <c r="M66" i="1"/>
  <c r="M40" i="1"/>
  <c r="M58" i="1"/>
  <c r="M39" i="1"/>
  <c r="M35" i="1"/>
  <c r="M46" i="1"/>
  <c r="M67" i="1"/>
  <c r="M18" i="1"/>
  <c r="M38" i="1"/>
  <c r="M52" i="1"/>
  <c r="M81" i="1"/>
  <c r="M11" i="1"/>
  <c r="M49" i="1"/>
  <c r="V55" i="1"/>
  <c r="H18" i="2" s="1"/>
  <c r="T84" i="1"/>
  <c r="U14" i="1" s="1"/>
  <c r="P55" i="1"/>
  <c r="R55" i="1" s="1"/>
  <c r="D18" i="2" s="1"/>
  <c r="B18" i="2"/>
  <c r="P22" i="1"/>
  <c r="R22" i="1" s="1"/>
  <c r="D17" i="2" s="1"/>
  <c r="B17" i="2"/>
  <c r="P14" i="1"/>
  <c r="B16" i="2"/>
  <c r="P80" i="1"/>
  <c r="R80" i="1" s="1"/>
  <c r="D19" i="2" s="1"/>
  <c r="B19" i="2"/>
  <c r="P8" i="1"/>
  <c r="R8" i="1" s="1"/>
  <c r="D15" i="2" s="1"/>
  <c r="B15" i="2"/>
  <c r="J80" i="1"/>
  <c r="D8" i="2" s="1"/>
  <c r="N80" i="1"/>
  <c r="H8" i="2" s="1"/>
  <c r="J78" i="1"/>
  <c r="N78" i="1"/>
  <c r="J70" i="1"/>
  <c r="N70" i="1"/>
  <c r="J62" i="1"/>
  <c r="N62" i="1"/>
  <c r="J54" i="1"/>
  <c r="N54" i="1"/>
  <c r="J46" i="1"/>
  <c r="N46" i="1"/>
  <c r="J38" i="1"/>
  <c r="N38" i="1"/>
  <c r="J30" i="1"/>
  <c r="N30" i="1"/>
  <c r="J22" i="1"/>
  <c r="D6" i="2" s="1"/>
  <c r="N22" i="1"/>
  <c r="H6" i="2" s="1"/>
  <c r="J14" i="1"/>
  <c r="D5" i="2" s="1"/>
  <c r="N14" i="1"/>
  <c r="H5" i="2" s="1"/>
  <c r="R81" i="1"/>
  <c r="R73" i="1"/>
  <c r="R65" i="1"/>
  <c r="R57" i="1"/>
  <c r="R49" i="1"/>
  <c r="R41" i="1"/>
  <c r="R33" i="1"/>
  <c r="R25" i="1"/>
  <c r="R17" i="1"/>
  <c r="R9" i="1"/>
  <c r="V70" i="1"/>
  <c r="J8" i="1"/>
  <c r="D4" i="2" s="1"/>
  <c r="N8" i="1"/>
  <c r="H4" i="2" s="1"/>
  <c r="J77" i="1"/>
  <c r="N77" i="1"/>
  <c r="J69" i="1"/>
  <c r="N69" i="1"/>
  <c r="J61" i="1"/>
  <c r="N61" i="1"/>
  <c r="J53" i="1"/>
  <c r="N53" i="1"/>
  <c r="J45" i="1"/>
  <c r="N45" i="1"/>
  <c r="J37" i="1"/>
  <c r="N37" i="1"/>
  <c r="J29" i="1"/>
  <c r="N29" i="1"/>
  <c r="J21" i="1"/>
  <c r="N21" i="1"/>
  <c r="J13" i="1"/>
  <c r="N13" i="1"/>
  <c r="R72" i="1"/>
  <c r="R64" i="1"/>
  <c r="R56" i="1"/>
  <c r="R48" i="1"/>
  <c r="R40" i="1"/>
  <c r="R32" i="1"/>
  <c r="R24" i="1"/>
  <c r="R16" i="1"/>
  <c r="V80" i="1"/>
  <c r="H19" i="2" s="1"/>
  <c r="V62" i="1"/>
  <c r="V37" i="1"/>
  <c r="J9" i="1"/>
  <c r="N9" i="1"/>
  <c r="J76" i="1"/>
  <c r="N76" i="1"/>
  <c r="J68" i="1"/>
  <c r="N68" i="1"/>
  <c r="J60" i="1"/>
  <c r="N60" i="1"/>
  <c r="J52" i="1"/>
  <c r="N52" i="1"/>
  <c r="J44" i="1"/>
  <c r="N44" i="1"/>
  <c r="J36" i="1"/>
  <c r="N36" i="1"/>
  <c r="J28" i="1"/>
  <c r="N28" i="1"/>
  <c r="J20" i="1"/>
  <c r="N20" i="1"/>
  <c r="J12" i="1"/>
  <c r="N12" i="1"/>
  <c r="R79" i="1"/>
  <c r="R71" i="1"/>
  <c r="R63" i="1"/>
  <c r="R47" i="1"/>
  <c r="R39" i="1"/>
  <c r="R31" i="1"/>
  <c r="R23" i="1"/>
  <c r="R15" i="1"/>
  <c r="V8" i="1"/>
  <c r="H15" i="2" s="1"/>
  <c r="V54" i="1"/>
  <c r="V29" i="1"/>
  <c r="V44" i="1"/>
  <c r="J83" i="1"/>
  <c r="N83" i="1"/>
  <c r="J75" i="1"/>
  <c r="N75" i="1"/>
  <c r="J67" i="1"/>
  <c r="N67" i="1"/>
  <c r="J59" i="1"/>
  <c r="N59" i="1"/>
  <c r="J51" i="1"/>
  <c r="N51" i="1"/>
  <c r="J43" i="1"/>
  <c r="N43" i="1"/>
  <c r="J35" i="1"/>
  <c r="N35" i="1"/>
  <c r="J27" i="1"/>
  <c r="N27" i="1"/>
  <c r="J19" i="1"/>
  <c r="N19" i="1"/>
  <c r="J11" i="1"/>
  <c r="N11" i="1"/>
  <c r="R78" i="1"/>
  <c r="R70" i="1"/>
  <c r="R62" i="1"/>
  <c r="R54" i="1"/>
  <c r="R46" i="1"/>
  <c r="R38" i="1"/>
  <c r="R30" i="1"/>
  <c r="V46" i="1"/>
  <c r="V13" i="1"/>
  <c r="V36" i="1"/>
  <c r="J82" i="1"/>
  <c r="N82" i="1"/>
  <c r="J74" i="1"/>
  <c r="N74" i="1"/>
  <c r="J66" i="1"/>
  <c r="N66" i="1"/>
  <c r="J58" i="1"/>
  <c r="N58" i="1"/>
  <c r="J50" i="1"/>
  <c r="N50" i="1"/>
  <c r="J42" i="1"/>
  <c r="N42" i="1"/>
  <c r="J34" i="1"/>
  <c r="N34" i="1"/>
  <c r="J26" i="1"/>
  <c r="N26" i="1"/>
  <c r="J18" i="1"/>
  <c r="N18" i="1"/>
  <c r="J10" i="1"/>
  <c r="N10" i="1"/>
  <c r="R77" i="1"/>
  <c r="R69" i="1"/>
  <c r="R61" i="1"/>
  <c r="R53" i="1"/>
  <c r="R45" i="1"/>
  <c r="R37" i="1"/>
  <c r="R29" i="1"/>
  <c r="R21" i="1"/>
  <c r="R13" i="1"/>
  <c r="V9" i="1"/>
  <c r="V38" i="1"/>
  <c r="V77" i="1"/>
  <c r="V67" i="1"/>
  <c r="V28" i="1"/>
  <c r="V74" i="1"/>
  <c r="V10" i="1"/>
  <c r="J81" i="1"/>
  <c r="N81" i="1"/>
  <c r="J57" i="1"/>
  <c r="N57" i="1"/>
  <c r="J49" i="1"/>
  <c r="N49" i="1"/>
  <c r="J41" i="1"/>
  <c r="N41" i="1"/>
  <c r="J33" i="1"/>
  <c r="N33" i="1"/>
  <c r="J25" i="1"/>
  <c r="N25" i="1"/>
  <c r="J17" i="1"/>
  <c r="N17" i="1"/>
  <c r="R76" i="1"/>
  <c r="R68" i="1"/>
  <c r="R60" i="1"/>
  <c r="R52" i="1"/>
  <c r="R44" i="1"/>
  <c r="R36" i="1"/>
  <c r="R28" i="1"/>
  <c r="R20" i="1"/>
  <c r="R12" i="1"/>
  <c r="V27" i="1"/>
  <c r="V30" i="1"/>
  <c r="V69" i="1"/>
  <c r="V43" i="1"/>
  <c r="V20" i="1"/>
  <c r="V66" i="1"/>
  <c r="J65" i="1"/>
  <c r="N65" i="1"/>
  <c r="J72" i="1"/>
  <c r="N72" i="1"/>
  <c r="J64" i="1"/>
  <c r="N64" i="1"/>
  <c r="J56" i="1"/>
  <c r="N56" i="1"/>
  <c r="J48" i="1"/>
  <c r="N48" i="1"/>
  <c r="J40" i="1"/>
  <c r="N40" i="1"/>
  <c r="J32" i="1"/>
  <c r="N32" i="1"/>
  <c r="J24" i="1"/>
  <c r="N24" i="1"/>
  <c r="J16" i="1"/>
  <c r="N16" i="1"/>
  <c r="R83" i="1"/>
  <c r="R75" i="1"/>
  <c r="R67" i="1"/>
  <c r="R59" i="1"/>
  <c r="R51" i="1"/>
  <c r="R43" i="1"/>
  <c r="R35" i="1"/>
  <c r="R27" i="1"/>
  <c r="R19" i="1"/>
  <c r="R11" i="1"/>
  <c r="V57" i="1"/>
  <c r="V40" i="1"/>
  <c r="V22" i="1"/>
  <c r="H17" i="2" s="1"/>
  <c r="V61" i="1"/>
  <c r="V76" i="1"/>
  <c r="V12" i="1"/>
  <c r="V58" i="1"/>
  <c r="J73" i="1"/>
  <c r="N73" i="1"/>
  <c r="J79" i="1"/>
  <c r="N79" i="1"/>
  <c r="J71" i="1"/>
  <c r="N71" i="1"/>
  <c r="J63" i="1"/>
  <c r="N63" i="1"/>
  <c r="J55" i="1"/>
  <c r="D7" i="2" s="1"/>
  <c r="N55" i="1"/>
  <c r="H7" i="2" s="1"/>
  <c r="J47" i="1"/>
  <c r="N47" i="1"/>
  <c r="J39" i="1"/>
  <c r="N39" i="1"/>
  <c r="J31" i="1"/>
  <c r="N31" i="1"/>
  <c r="J23" i="1"/>
  <c r="N23" i="1"/>
  <c r="J15" i="1"/>
  <c r="N15" i="1"/>
  <c r="R82" i="1"/>
  <c r="R74" i="1"/>
  <c r="R66" i="1"/>
  <c r="R58" i="1"/>
  <c r="R50" i="1"/>
  <c r="R42" i="1"/>
  <c r="R34" i="1"/>
  <c r="R26" i="1"/>
  <c r="R18" i="1"/>
  <c r="R10" i="1"/>
  <c r="V49" i="1"/>
  <c r="V23" i="1"/>
  <c r="V32" i="1"/>
  <c r="V78" i="1"/>
  <c r="V14" i="1"/>
  <c r="H16" i="2" s="1"/>
  <c r="V53" i="1"/>
  <c r="V68" i="1"/>
  <c r="V59" i="1"/>
  <c r="V50" i="1"/>
  <c r="V15" i="1"/>
  <c r="O84" i="1"/>
  <c r="B84" i="1"/>
  <c r="D84" i="1" l="1"/>
  <c r="C94" i="1" s="1"/>
  <c r="V84" i="1"/>
  <c r="O99" i="1"/>
  <c r="C92" i="1"/>
  <c r="C93" i="1"/>
  <c r="U80" i="1"/>
  <c r="U55" i="1"/>
  <c r="U10" i="1"/>
  <c r="U16" i="1"/>
  <c r="U34" i="1"/>
  <c r="U41" i="1"/>
  <c r="U27" i="1"/>
  <c r="U52" i="1"/>
  <c r="U12" i="1"/>
  <c r="U69" i="1"/>
  <c r="U23" i="1"/>
  <c r="U26" i="1"/>
  <c r="U49" i="1"/>
  <c r="U51" i="1"/>
  <c r="U60" i="1"/>
  <c r="U31" i="1"/>
  <c r="U81" i="1"/>
  <c r="U66" i="1"/>
  <c r="U32" i="1"/>
  <c r="U54" i="1"/>
  <c r="U57" i="1"/>
  <c r="U67" i="1"/>
  <c r="U68" i="1"/>
  <c r="U21" i="1"/>
  <c r="U18" i="1"/>
  <c r="U39" i="1"/>
  <c r="U48" i="1"/>
  <c r="U9" i="1"/>
  <c r="U20" i="1"/>
  <c r="U37" i="1"/>
  <c r="U63" i="1"/>
  <c r="U17" i="1"/>
  <c r="U38" i="1"/>
  <c r="U11" i="1"/>
  <c r="U40" i="1"/>
  <c r="U78" i="1"/>
  <c r="U65" i="1"/>
  <c r="U75" i="1"/>
  <c r="U76" i="1"/>
  <c r="U29" i="1"/>
  <c r="U58" i="1"/>
  <c r="U47" i="1"/>
  <c r="U43" i="1"/>
  <c r="U73" i="1"/>
  <c r="U50" i="1"/>
  <c r="U35" i="1"/>
  <c r="U30" i="1"/>
  <c r="U71" i="1"/>
  <c r="U46" i="1"/>
  <c r="U64" i="1"/>
  <c r="U25" i="1"/>
  <c r="U42" i="1"/>
  <c r="U36" i="1"/>
  <c r="U59" i="1"/>
  <c r="U53" i="1"/>
  <c r="U62" i="1"/>
  <c r="U79" i="1"/>
  <c r="U74" i="1"/>
  <c r="U77" i="1"/>
  <c r="U56" i="1"/>
  <c r="U45" i="1"/>
  <c r="U70" i="1"/>
  <c r="U72" i="1"/>
  <c r="U33" i="1"/>
  <c r="U82" i="1"/>
  <c r="U44" i="1"/>
  <c r="U83" i="1"/>
  <c r="U61" i="1"/>
  <c r="U15" i="1"/>
  <c r="U24" i="1"/>
  <c r="U13" i="1"/>
  <c r="U28" i="1"/>
  <c r="U19" i="1"/>
  <c r="U8" i="1"/>
  <c r="U22" i="1"/>
  <c r="M84" i="1"/>
  <c r="C16" i="2"/>
  <c r="C17" i="2"/>
  <c r="C15" i="2"/>
  <c r="C18" i="2"/>
  <c r="C19" i="2"/>
  <c r="R14" i="1"/>
  <c r="D16" i="2" s="1"/>
  <c r="P84" i="1"/>
  <c r="Q14" i="1" s="1"/>
  <c r="Y14" i="1" s="1"/>
  <c r="J84" i="1"/>
  <c r="N84" i="1"/>
  <c r="C95" i="1" l="1"/>
  <c r="Q55" i="1"/>
  <c r="Y55" i="1" s="1"/>
  <c r="X55" i="1"/>
  <c r="O100" i="1"/>
  <c r="U84" i="1"/>
  <c r="X14" i="1"/>
  <c r="Z14" i="1" s="1"/>
  <c r="Q22" i="1"/>
  <c r="X22" i="1" s="1"/>
  <c r="Q8" i="1"/>
  <c r="X8" i="1" s="1"/>
  <c r="R84" i="1"/>
  <c r="Q76" i="1"/>
  <c r="X76" i="1" s="1"/>
  <c r="Q12" i="1"/>
  <c r="X12" i="1" s="1"/>
  <c r="Q27" i="1"/>
  <c r="Y27" i="1" s="1"/>
  <c r="Q81" i="1"/>
  <c r="X81" i="1" s="1"/>
  <c r="Q65" i="1"/>
  <c r="Y65" i="1" s="1"/>
  <c r="Q56" i="1"/>
  <c r="X56" i="1" s="1"/>
  <c r="Q23" i="1"/>
  <c r="X23" i="1" s="1"/>
  <c r="Q78" i="1"/>
  <c r="Y78" i="1" s="1"/>
  <c r="Q69" i="1"/>
  <c r="X69" i="1" s="1"/>
  <c r="Q68" i="1"/>
  <c r="X68" i="1" s="1"/>
  <c r="Q83" i="1"/>
  <c r="Y83" i="1" s="1"/>
  <c r="Q19" i="1"/>
  <c r="Y19" i="1" s="1"/>
  <c r="Q57" i="1"/>
  <c r="X57" i="1" s="1"/>
  <c r="Q49" i="1"/>
  <c r="X49" i="1" s="1"/>
  <c r="Q48" i="1"/>
  <c r="Y48" i="1" s="1"/>
  <c r="Q50" i="1"/>
  <c r="X50" i="1" s="1"/>
  <c r="Q70" i="1"/>
  <c r="Y70" i="1" s="1"/>
  <c r="Q61" i="1"/>
  <c r="Y61" i="1" s="1"/>
  <c r="Q51" i="1"/>
  <c r="X51" i="1" s="1"/>
  <c r="Q60" i="1"/>
  <c r="X60" i="1" s="1"/>
  <c r="Q75" i="1"/>
  <c r="X75" i="1" s="1"/>
  <c r="Q11" i="1"/>
  <c r="X11" i="1" s="1"/>
  <c r="Q25" i="1"/>
  <c r="X25" i="1" s="1"/>
  <c r="Q41" i="1"/>
  <c r="X41" i="1" s="1"/>
  <c r="Q40" i="1"/>
  <c r="X40" i="1" s="1"/>
  <c r="Q79" i="1"/>
  <c r="X79" i="1" s="1"/>
  <c r="Q62" i="1"/>
  <c r="X62" i="1" s="1"/>
  <c r="Q53" i="1"/>
  <c r="X53" i="1" s="1"/>
  <c r="Q42" i="1"/>
  <c r="X42" i="1" s="1"/>
  <c r="Q52" i="1"/>
  <c r="X52" i="1" s="1"/>
  <c r="Q67" i="1"/>
  <c r="X67" i="1" s="1"/>
  <c r="Q82" i="1"/>
  <c r="Y82" i="1" s="1"/>
  <c r="Q33" i="1"/>
  <c r="Y33" i="1" s="1"/>
  <c r="Q32" i="1"/>
  <c r="X32" i="1" s="1"/>
  <c r="Q71" i="1"/>
  <c r="Y71" i="1" s="1"/>
  <c r="Q54" i="1"/>
  <c r="Y54" i="1" s="1"/>
  <c r="Q45" i="1"/>
  <c r="X45" i="1" s="1"/>
  <c r="Q34" i="1"/>
  <c r="Y34" i="1" s="1"/>
  <c r="Q9" i="1"/>
  <c r="Y9" i="1" s="1"/>
  <c r="Q16" i="1"/>
  <c r="Y16" i="1" s="1"/>
  <c r="Q39" i="1"/>
  <c r="X39" i="1" s="1"/>
  <c r="Q38" i="1"/>
  <c r="X38" i="1" s="1"/>
  <c r="Q29" i="1"/>
  <c r="Y29" i="1" s="1"/>
  <c r="Q44" i="1"/>
  <c r="X44" i="1" s="1"/>
  <c r="Q59" i="1"/>
  <c r="Y59" i="1" s="1"/>
  <c r="Q74" i="1"/>
  <c r="X74" i="1" s="1"/>
  <c r="Q58" i="1"/>
  <c r="X58" i="1" s="1"/>
  <c r="Q17" i="1"/>
  <c r="X17" i="1" s="1"/>
  <c r="Q24" i="1"/>
  <c r="Y24" i="1" s="1"/>
  <c r="Q47" i="1"/>
  <c r="X47" i="1" s="1"/>
  <c r="Q46" i="1"/>
  <c r="Y46" i="1" s="1"/>
  <c r="Q37" i="1"/>
  <c r="X37" i="1" s="1"/>
  <c r="Q36" i="1"/>
  <c r="X36" i="1" s="1"/>
  <c r="Q28" i="1"/>
  <c r="X28" i="1" s="1"/>
  <c r="Q43" i="1"/>
  <c r="Y43" i="1" s="1"/>
  <c r="Q26" i="1"/>
  <c r="X26" i="1" s="1"/>
  <c r="Q18" i="1"/>
  <c r="Y18" i="1" s="1"/>
  <c r="Q72" i="1"/>
  <c r="Y72" i="1" s="1"/>
  <c r="Q66" i="1"/>
  <c r="Y66" i="1" s="1"/>
  <c r="Q31" i="1"/>
  <c r="X31" i="1" s="1"/>
  <c r="Q30" i="1"/>
  <c r="Y30" i="1" s="1"/>
  <c r="Q21" i="1"/>
  <c r="X21" i="1" s="1"/>
  <c r="Q20" i="1"/>
  <c r="X20" i="1" s="1"/>
  <c r="Q35" i="1"/>
  <c r="X35" i="1" s="1"/>
  <c r="Q10" i="1"/>
  <c r="X10" i="1" s="1"/>
  <c r="Q73" i="1"/>
  <c r="X73" i="1" s="1"/>
  <c r="Q64" i="1"/>
  <c r="Y64" i="1" s="1"/>
  <c r="Q63" i="1"/>
  <c r="X63" i="1" s="1"/>
  <c r="Q15" i="1"/>
  <c r="Y15" i="1" s="1"/>
  <c r="Q77" i="1"/>
  <c r="X77" i="1" s="1"/>
  <c r="Q13" i="1"/>
  <c r="Y13" i="1" s="1"/>
  <c r="Q80" i="1"/>
  <c r="Z55" i="1" l="1"/>
  <c r="Y79" i="1"/>
  <c r="Z79" i="1" s="1"/>
  <c r="Y68" i="1"/>
  <c r="X72" i="1"/>
  <c r="Z72" i="1" s="1"/>
  <c r="X59" i="1"/>
  <c r="Z59" i="1" s="1"/>
  <c r="Y21" i="1"/>
  <c r="Z21" i="1" s="1"/>
  <c r="X24" i="1"/>
  <c r="Z24" i="1" s="1"/>
  <c r="Y10" i="1"/>
  <c r="Z10" i="1" s="1"/>
  <c r="Y40" i="1"/>
  <c r="Z40" i="1" s="1"/>
  <c r="X15" i="1"/>
  <c r="Z15" i="1" s="1"/>
  <c r="X65" i="1"/>
  <c r="Z65" i="1" s="1"/>
  <c r="X19" i="1"/>
  <c r="Z19" i="1" s="1"/>
  <c r="Y36" i="1"/>
  <c r="Z36" i="1" s="1"/>
  <c r="Y63" i="1"/>
  <c r="Z63" i="1" s="1"/>
  <c r="X33" i="1"/>
  <c r="Z33" i="1" s="1"/>
  <c r="Y69" i="1"/>
  <c r="Z69" i="1" s="1"/>
  <c r="Y26" i="1"/>
  <c r="Z26" i="1" s="1"/>
  <c r="Y17" i="1"/>
  <c r="Z17" i="1" s="1"/>
  <c r="X30" i="1"/>
  <c r="Z30" i="1" s="1"/>
  <c r="Y12" i="1"/>
  <c r="Z12" i="1" s="1"/>
  <c r="Y39" i="1"/>
  <c r="Z39" i="1" s="1"/>
  <c r="X54" i="1"/>
  <c r="Z54" i="1" s="1"/>
  <c r="Z68" i="1"/>
  <c r="Y53" i="1"/>
  <c r="Z53" i="1" s="1"/>
  <c r="Y47" i="1"/>
  <c r="Z47" i="1" s="1"/>
  <c r="X34" i="1"/>
  <c r="Z34" i="1" s="1"/>
  <c r="Y73" i="1"/>
  <c r="Z73" i="1" s="1"/>
  <c r="Y81" i="1"/>
  <c r="Z81" i="1" s="1"/>
  <c r="Y74" i="1"/>
  <c r="Z74" i="1" s="1"/>
  <c r="Y57" i="1"/>
  <c r="Z57" i="1" s="1"/>
  <c r="Y41" i="1"/>
  <c r="Z41" i="1" s="1"/>
  <c r="Y44" i="1"/>
  <c r="Z44" i="1" s="1"/>
  <c r="Y60" i="1"/>
  <c r="Z60" i="1" s="1"/>
  <c r="X18" i="1"/>
  <c r="Z18" i="1" s="1"/>
  <c r="Y75" i="1"/>
  <c r="Z75" i="1" s="1"/>
  <c r="Y56" i="1"/>
  <c r="Z56" i="1" s="1"/>
  <c r="X71" i="1"/>
  <c r="Z71" i="1" s="1"/>
  <c r="Y31" i="1"/>
  <c r="Z31" i="1" s="1"/>
  <c r="X9" i="1"/>
  <c r="Z9" i="1" s="1"/>
  <c r="Y38" i="1"/>
  <c r="Z38" i="1" s="1"/>
  <c r="X82" i="1"/>
  <c r="Z82" i="1" s="1"/>
  <c r="X48" i="1"/>
  <c r="Z48" i="1" s="1"/>
  <c r="X66" i="1"/>
  <c r="Z66" i="1" s="1"/>
  <c r="X64" i="1"/>
  <c r="Z64" i="1" s="1"/>
  <c r="Y32" i="1"/>
  <c r="Z32" i="1" s="1"/>
  <c r="X16" i="1"/>
  <c r="Z16" i="1" s="1"/>
  <c r="X61" i="1"/>
  <c r="Z61" i="1" s="1"/>
  <c r="Y20" i="1"/>
  <c r="Z20" i="1" s="1"/>
  <c r="Y45" i="1"/>
  <c r="Z45" i="1" s="1"/>
  <c r="Y28" i="1"/>
  <c r="Z28" i="1" s="1"/>
  <c r="Y51" i="1"/>
  <c r="Z51" i="1" s="1"/>
  <c r="Y35" i="1"/>
  <c r="Z35" i="1" s="1"/>
  <c r="Y52" i="1"/>
  <c r="Z52" i="1" s="1"/>
  <c r="Y67" i="1"/>
  <c r="Z67" i="1" s="1"/>
  <c r="Y23" i="1"/>
  <c r="Z23" i="1" s="1"/>
  <c r="X83" i="1"/>
  <c r="Z83" i="1" s="1"/>
  <c r="X80" i="1"/>
  <c r="Y80" i="1"/>
  <c r="Z80" i="1" s="1"/>
  <c r="Y58" i="1"/>
  <c r="Z58" i="1" s="1"/>
  <c r="X43" i="1"/>
  <c r="Z43" i="1" s="1"/>
  <c r="X46" i="1"/>
  <c r="Z46" i="1" s="1"/>
  <c r="Y77" i="1"/>
  <c r="Z77" i="1" s="1"/>
  <c r="Y8" i="1"/>
  <c r="Z8" i="1" s="1"/>
  <c r="X27" i="1"/>
  <c r="Z27" i="1" s="1"/>
  <c r="Y76" i="1"/>
  <c r="Z76" i="1" s="1"/>
  <c r="X13" i="1"/>
  <c r="Z13" i="1" s="1"/>
  <c r="X29" i="1"/>
  <c r="Z29" i="1" s="1"/>
  <c r="Y11" i="1"/>
  <c r="Z11" i="1" s="1"/>
  <c r="Y25" i="1"/>
  <c r="Z25" i="1" s="1"/>
  <c r="X78" i="1"/>
  <c r="Z78" i="1" s="1"/>
  <c r="Y49" i="1"/>
  <c r="Z49" i="1" s="1"/>
  <c r="Y50" i="1"/>
  <c r="Z50" i="1" s="1"/>
  <c r="Y22" i="1"/>
  <c r="Z22" i="1" s="1"/>
  <c r="Y42" i="1"/>
  <c r="Z42" i="1" s="1"/>
  <c r="Y37" i="1"/>
  <c r="Z37" i="1" s="1"/>
  <c r="X70" i="1"/>
  <c r="Z70" i="1" s="1"/>
  <c r="Y62" i="1"/>
  <c r="Z62" i="1" s="1"/>
  <c r="Q84" i="1"/>
</calcChain>
</file>

<file path=xl/sharedStrings.xml><?xml version="1.0" encoding="utf-8"?>
<sst xmlns="http://schemas.openxmlformats.org/spreadsheetml/2006/main" count="242" uniqueCount="131">
  <si>
    <t>Municipio</t>
  </si>
  <si>
    <t>Adjuntas</t>
  </si>
  <si>
    <t>Aguada</t>
  </si>
  <si>
    <t>Aguadilla</t>
  </si>
  <si>
    <t>Aguas Buenas</t>
  </si>
  <si>
    <t>Aibonito</t>
  </si>
  <si>
    <t>Añasco</t>
  </si>
  <si>
    <t>Arecibo</t>
  </si>
  <si>
    <t>Arroyo</t>
  </si>
  <si>
    <t>Barceloneta</t>
  </si>
  <si>
    <t>Barranquitas</t>
  </si>
  <si>
    <t>Bayamon</t>
  </si>
  <si>
    <t>Cabo Rojo</t>
  </si>
  <si>
    <t>Caguas</t>
  </si>
  <si>
    <t>Camuy-Hatillo</t>
  </si>
  <si>
    <t>Carolina</t>
  </si>
  <si>
    <t>Cataño</t>
  </si>
  <si>
    <t>Cayey</t>
  </si>
  <si>
    <t>Ceiba</t>
  </si>
  <si>
    <t>Ciales</t>
  </si>
  <si>
    <t>Cidra</t>
  </si>
  <si>
    <t>Coamo</t>
  </si>
  <si>
    <t>Comerío</t>
  </si>
  <si>
    <t>Corozal</t>
  </si>
  <si>
    <t>Culebra</t>
  </si>
  <si>
    <t>Dorado</t>
  </si>
  <si>
    <t>Fajardo</t>
  </si>
  <si>
    <t>Florida</t>
  </si>
  <si>
    <t>Guánica</t>
  </si>
  <si>
    <t>Guayama</t>
  </si>
  <si>
    <t>Guayanilla</t>
  </si>
  <si>
    <t>Guaynabo</t>
  </si>
  <si>
    <t>Gurabo</t>
  </si>
  <si>
    <t>Hormigueros</t>
  </si>
  <si>
    <t>Humacao</t>
  </si>
  <si>
    <t>Isabela</t>
  </si>
  <si>
    <t>Jayuya</t>
  </si>
  <si>
    <t>Juana Díaz</t>
  </si>
  <si>
    <t>Juncos</t>
  </si>
  <si>
    <t>Lajas</t>
  </si>
  <si>
    <t>Lares</t>
  </si>
  <si>
    <t>Las Marías</t>
  </si>
  <si>
    <t>Las Piedras</t>
  </si>
  <si>
    <t>Loiza-Canóvanas</t>
  </si>
  <si>
    <t>Luquillo</t>
  </si>
  <si>
    <t>Manatí</t>
  </si>
  <si>
    <t>Maricao</t>
  </si>
  <si>
    <t>Maunabo</t>
  </si>
  <si>
    <t>Mayagüez</t>
  </si>
  <si>
    <t>Moca</t>
  </si>
  <si>
    <t>Morovis</t>
  </si>
  <si>
    <t>Naguabo</t>
  </si>
  <si>
    <t>Naranjito</t>
  </si>
  <si>
    <t>Orocovis</t>
  </si>
  <si>
    <t>Patillas</t>
  </si>
  <si>
    <t>Peñuelas</t>
  </si>
  <si>
    <t>Ponce</t>
  </si>
  <si>
    <t>Quebradillas</t>
  </si>
  <si>
    <t>Rincón</t>
  </si>
  <si>
    <t>Río Grande</t>
  </si>
  <si>
    <t>Sabana Grande</t>
  </si>
  <si>
    <t>Salinas</t>
  </si>
  <si>
    <t>San Germán</t>
  </si>
  <si>
    <t>San Juan</t>
  </si>
  <si>
    <t>San Lorenzo</t>
  </si>
  <si>
    <t>San Sebastián</t>
  </si>
  <si>
    <t>Santa Isabel</t>
  </si>
  <si>
    <t>Toa Alta</t>
  </si>
  <si>
    <t>Toa Baja</t>
  </si>
  <si>
    <t>Trujillo Alto</t>
  </si>
  <si>
    <t>Utuado</t>
  </si>
  <si>
    <t>Vega Alta</t>
  </si>
  <si>
    <t>Vega Baja</t>
  </si>
  <si>
    <t xml:space="preserve">Vieques </t>
  </si>
  <si>
    <t>Villalba</t>
  </si>
  <si>
    <t>Yabucoa</t>
  </si>
  <si>
    <t>Yauco</t>
  </si>
  <si>
    <t>NOTES:</t>
  </si>
  <si>
    <r>
      <t xml:space="preserve">1  </t>
    </r>
    <r>
      <rPr>
        <sz val="11"/>
        <color theme="1"/>
        <rFont val="Calibri"/>
        <family val="2"/>
        <scheme val="minor"/>
      </rPr>
      <t xml:space="preserve">Support eligibility base on </t>
    </r>
    <r>
      <rPr>
        <sz val="11"/>
        <color theme="1"/>
        <rFont val="Calibri"/>
        <family val="2"/>
        <scheme val="minor"/>
      </rPr>
      <t>December 2016 v1 FCC Form 477 data release, Cable defined as Liberty Global, Inc. with Tech Codes 40, 41, 42, or 43</t>
    </r>
  </si>
  <si>
    <t>$44.5 m: Support Restricted to CBs with No Competitor</t>
  </si>
  <si>
    <t>$44.5 m: All CBs Eligible for Support</t>
  </si>
  <si>
    <t>$98 m: Support Restricted to CBs with No Competitor</t>
  </si>
  <si>
    <t>$98 m: All CBs Eligible for Support</t>
  </si>
  <si>
    <t>Annual Support: Reserve Price</t>
  </si>
  <si>
    <t>Total Support: Over 10 year term</t>
  </si>
  <si>
    <t>Total Locations (v4.2)</t>
  </si>
  <si>
    <t>Total 10 year Support per Location</t>
  </si>
  <si>
    <t xml:space="preserve">Projected Reserve Price and Support Amounts Under Uniendo Fund a Puerto Rico </t>
  </si>
  <si>
    <t>Reserve Price and support amount calculated at census block level and rolled-up to Municipio level</t>
  </si>
  <si>
    <t xml:space="preserve">Based on FCC Proposed 10 Year Support of $445 Million and PRTC Proposal of $980 Million </t>
  </si>
  <si>
    <t>Lower Benchmark Assumptions:</t>
  </si>
  <si>
    <t>Upper Benchmark Assumption: Monthly Support Cap of $200</t>
  </si>
  <si>
    <t>Reserve Price (Model-based Annual Support)</t>
  </si>
  <si>
    <t>10 Year Support Total</t>
  </si>
  <si>
    <t>10 Year Support per Location</t>
  </si>
  <si>
    <t>$44.5 Million Annual Support (FCC Proposal):  All CBs Eligible for Support</t>
  </si>
  <si>
    <t>$44.5 Million Annual Support (FCC Proposal):  Support Restricted to CB's Without Comp. BB Provider</t>
  </si>
  <si>
    <t>$98 Million Annual Support (PRTC Proposal):  Support Restricted to CB's Without Comp. BB Provider</t>
  </si>
  <si>
    <t>$98 Million Annual Support (PRTC Proposal):  All CBs Eligible for Support</t>
  </si>
  <si>
    <t>% of Total Support</t>
  </si>
  <si>
    <t>Variance of % of Total Support</t>
  </si>
  <si>
    <t>Mean % of Total Support</t>
  </si>
  <si>
    <t>ARPU</t>
  </si>
  <si>
    <t>Annual Model-Based Cost per Municpio</t>
  </si>
  <si>
    <t>Monthly Model-Based Cost per Location (v4.2)</t>
  </si>
  <si>
    <t>Annual Support (v4.1.1)</t>
  </si>
  <si>
    <t>Annual Model-Based Support (v4.1.1)</t>
  </si>
  <si>
    <t>Annual Support: Reserve Price - $44.5 Million</t>
  </si>
  <si>
    <t>Annual Support: Reserve Price - $98 Million</t>
  </si>
  <si>
    <t>Expected Customer Revenue</t>
  </si>
  <si>
    <t xml:space="preserve">     Broadband Equivalent Take Rate</t>
  </si>
  <si>
    <t xml:space="preserve">     Broadband Equivalent ARPU</t>
  </si>
  <si>
    <t>Expected Annual Customer Revenue</t>
  </si>
  <si>
    <t>Model-Based Cost Recovery from Support</t>
  </si>
  <si>
    <t xml:space="preserve">     Effective ARPU per Location</t>
  </si>
  <si>
    <t>Totals</t>
  </si>
  <si>
    <t>PRTC Model-Based Cost, Estimated Customer Revenue and Support</t>
  </si>
  <si>
    <t>A</t>
  </si>
  <si>
    <t>B</t>
  </si>
  <si>
    <t>C</t>
  </si>
  <si>
    <t>D</t>
  </si>
  <si>
    <t>E</t>
  </si>
  <si>
    <t>Take Rate Assumption</t>
  </si>
  <si>
    <t>Expected Subscriber Revenue</t>
  </si>
  <si>
    <t>Subscribers</t>
  </si>
  <si>
    <t>Total Cost Annual (CAM CID)</t>
  </si>
  <si>
    <t>Total Surplus/(Deficit)</t>
  </si>
  <si>
    <t>Annual Support - FCC Proposal</t>
  </si>
  <si>
    <t>Annual Support/(Deficit) -  After FCC Proposed Support</t>
  </si>
  <si>
    <t>FCC Proposed Support Level</t>
  </si>
  <si>
    <t>PRTC Proposed Support Level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</si>
</sst>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000%"/>
    <numFmt numFmtId="166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vertAlign val="superscript"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115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164" fontId="0" fillId="0" borderId="0" xfId="1" applyNumberFormat="1" applyFont="1"/>
    <xf numFmtId="7" fontId="0" fillId="0" borderId="0" xfId="2" applyNumberFormat="1" applyFont="1"/>
    <xf numFmtId="164" fontId="0" fillId="0" borderId="1" xfId="1" applyNumberFormat="1" applyFont="1" applyBorder="1"/>
    <xf numFmtId="7" fontId="0" fillId="0" borderId="1" xfId="2" applyNumberFormat="1" applyFont="1" applyBorder="1"/>
    <xf numFmtId="164" fontId="0" fillId="0" borderId="0" xfId="0" applyNumberFormat="1"/>
    <xf numFmtId="44" fontId="0" fillId="0" borderId="0" xfId="2" applyFont="1" applyAlignment="1">
      <alignment horizontal="right"/>
    </xf>
    <xf numFmtId="7" fontId="0" fillId="0" borderId="0" xfId="0" applyNumberForma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5" fontId="0" fillId="0" borderId="0" xfId="2" applyNumberFormat="1" applyFont="1"/>
    <xf numFmtId="5" fontId="0" fillId="0" borderId="1" xfId="2" applyNumberFormat="1" applyFont="1" applyBorder="1"/>
    <xf numFmtId="5" fontId="0" fillId="0" borderId="0" xfId="0" applyNumberFormat="1"/>
    <xf numFmtId="5" fontId="0" fillId="0" borderId="5" xfId="2" applyNumberFormat="1" applyFont="1" applyBorder="1"/>
    <xf numFmtId="5" fontId="0" fillId="0" borderId="0" xfId="2" applyNumberFormat="1" applyFont="1" applyBorder="1"/>
    <xf numFmtId="5" fontId="0" fillId="0" borderId="6" xfId="2" applyNumberFormat="1" applyFont="1" applyBorder="1"/>
    <xf numFmtId="5" fontId="0" fillId="0" borderId="7" xfId="2" applyNumberFormat="1" applyFont="1" applyBorder="1"/>
    <xf numFmtId="5" fontId="0" fillId="0" borderId="8" xfId="2" applyNumberFormat="1" applyFont="1" applyBorder="1"/>
    <xf numFmtId="5" fontId="0" fillId="0" borderId="9" xfId="0" applyNumberFormat="1" applyBorder="1"/>
    <xf numFmtId="5" fontId="0" fillId="0" borderId="10" xfId="0" applyNumberFormat="1" applyBorder="1"/>
    <xf numFmtId="5" fontId="0" fillId="0" borderId="11" xfId="2" applyNumberFormat="1" applyFont="1" applyBorder="1"/>
    <xf numFmtId="0" fontId="0" fillId="0" borderId="12" xfId="0" applyBorder="1"/>
    <xf numFmtId="0" fontId="0" fillId="0" borderId="13" xfId="0" applyBorder="1"/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4" fillId="2" borderId="15" xfId="3" applyFont="1" applyFill="1" applyBorder="1" applyAlignment="1">
      <alignment horizontal="center" wrapText="1"/>
    </xf>
    <xf numFmtId="0" fontId="4" fillId="2" borderId="16" xfId="3" applyFont="1" applyFill="1" applyBorder="1" applyAlignment="1">
      <alignment horizontal="center" wrapText="1"/>
    </xf>
    <xf numFmtId="0" fontId="4" fillId="2" borderId="18" xfId="3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left"/>
    </xf>
    <xf numFmtId="8" fontId="0" fillId="0" borderId="0" xfId="0" applyNumberFormat="1" applyBorder="1" applyAlignment="1">
      <alignment horizontal="center"/>
    </xf>
    <xf numFmtId="44" fontId="0" fillId="0" borderId="0" xfId="2" applyFont="1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5" fontId="2" fillId="0" borderId="5" xfId="0" applyNumberFormat="1" applyFont="1" applyBorder="1"/>
    <xf numFmtId="5" fontId="2" fillId="0" borderId="0" xfId="0" applyNumberFormat="1" applyFont="1" applyBorder="1"/>
    <xf numFmtId="7" fontId="2" fillId="0" borderId="6" xfId="0" applyNumberFormat="1" applyFont="1" applyBorder="1"/>
    <xf numFmtId="5" fontId="2" fillId="0" borderId="9" xfId="0" applyNumberFormat="1" applyFont="1" applyBorder="1"/>
    <xf numFmtId="5" fontId="2" fillId="0" borderId="10" xfId="0" applyNumberFormat="1" applyFont="1" applyBorder="1"/>
    <xf numFmtId="7" fontId="2" fillId="0" borderId="11" xfId="0" applyNumberFormat="1" applyFont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5" fontId="2" fillId="0" borderId="12" xfId="0" applyNumberFormat="1" applyFont="1" applyBorder="1"/>
    <xf numFmtId="5" fontId="2" fillId="0" borderId="13" xfId="0" applyNumberFormat="1" applyFont="1" applyBorder="1"/>
    <xf numFmtId="7" fontId="2" fillId="0" borderId="14" xfId="0" applyNumberFormat="1" applyFont="1" applyBorder="1"/>
    <xf numFmtId="9" fontId="0" fillId="0" borderId="0" xfId="4" applyFont="1"/>
    <xf numFmtId="0" fontId="4" fillId="2" borderId="17" xfId="3" applyFont="1" applyFill="1" applyBorder="1" applyAlignment="1">
      <alignment horizontal="center" wrapText="1"/>
    </xf>
    <xf numFmtId="165" fontId="0" fillId="0" borderId="0" xfId="4" applyNumberFormat="1" applyFont="1" applyBorder="1"/>
    <xf numFmtId="9" fontId="0" fillId="0" borderId="10" xfId="4" applyFont="1" applyBorder="1"/>
    <xf numFmtId="165" fontId="0" fillId="0" borderId="1" xfId="4" applyNumberFormat="1" applyFont="1" applyBorder="1"/>
    <xf numFmtId="0" fontId="4" fillId="2" borderId="0" xfId="3" applyFont="1" applyFill="1" applyBorder="1" applyAlignment="1">
      <alignment horizontal="center" wrapText="1"/>
    </xf>
    <xf numFmtId="165" fontId="0" fillId="0" borderId="0" xfId="0" applyNumberFormat="1"/>
    <xf numFmtId="0" fontId="2" fillId="3" borderId="0" xfId="0" applyFont="1" applyFill="1" applyBorder="1" applyAlignment="1">
      <alignment horizontal="center" vertical="center" wrapText="1"/>
    </xf>
    <xf numFmtId="44" fontId="0" fillId="0" borderId="0" xfId="2" applyFont="1"/>
    <xf numFmtId="166" fontId="0" fillId="0" borderId="0" xfId="2" applyNumberFormat="1" applyFont="1"/>
    <xf numFmtId="44" fontId="0" fillId="0" borderId="0" xfId="0" applyNumberFormat="1"/>
    <xf numFmtId="5" fontId="0" fillId="0" borderId="12" xfId="2" applyNumberFormat="1" applyFont="1" applyBorder="1"/>
    <xf numFmtId="5" fontId="0" fillId="0" borderId="22" xfId="2" applyNumberFormat="1" applyFont="1" applyBorder="1"/>
    <xf numFmtId="5" fontId="0" fillId="0" borderId="23" xfId="2" applyNumberFormat="1" applyFont="1" applyBorder="1"/>
    <xf numFmtId="5" fontId="0" fillId="0" borderId="25" xfId="2" applyNumberFormat="1" applyFont="1" applyBorder="1"/>
    <xf numFmtId="5" fontId="0" fillId="0" borderId="9" xfId="2" applyNumberFormat="1" applyFont="1" applyBorder="1"/>
    <xf numFmtId="5" fontId="0" fillId="0" borderId="24" xfId="0" applyNumberFormat="1" applyBorder="1"/>
    <xf numFmtId="166" fontId="0" fillId="0" borderId="0" xfId="0" applyNumberFormat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66" fontId="0" fillId="0" borderId="1" xfId="0" applyNumberFormat="1" applyBorder="1"/>
    <xf numFmtId="44" fontId="0" fillId="4" borderId="0" xfId="2" applyFont="1" applyFill="1" applyBorder="1"/>
    <xf numFmtId="0" fontId="0" fillId="0" borderId="12" xfId="0" applyBorder="1" applyAlignment="1">
      <alignment horizontal="left" wrapText="1"/>
    </xf>
    <xf numFmtId="9" fontId="0" fillId="0" borderId="13" xfId="4" applyFont="1" applyBorder="1"/>
    <xf numFmtId="9" fontId="0" fillId="0" borderId="14" xfId="4" applyFont="1" applyBorder="1"/>
    <xf numFmtId="0" fontId="0" fillId="4" borderId="5" xfId="0" applyFill="1" applyBorder="1" applyAlignment="1">
      <alignment horizontal="left"/>
    </xf>
    <xf numFmtId="44" fontId="0" fillId="4" borderId="6" xfId="2" applyFont="1" applyFill="1" applyBorder="1"/>
    <xf numFmtId="0" fontId="0" fillId="0" borderId="7" xfId="0" applyBorder="1" applyAlignment="1">
      <alignment horizontal="left"/>
    </xf>
    <xf numFmtId="164" fontId="0" fillId="0" borderId="8" xfId="1" applyNumberFormat="1" applyFont="1" applyBorder="1"/>
    <xf numFmtId="0" fontId="0" fillId="4" borderId="5" xfId="0" applyFill="1" applyBorder="1" applyAlignment="1">
      <alignment wrapText="1"/>
    </xf>
    <xf numFmtId="166" fontId="0" fillId="4" borderId="0" xfId="2" applyNumberFormat="1" applyFont="1" applyFill="1" applyBorder="1"/>
    <xf numFmtId="166" fontId="0" fillId="4" borderId="6" xfId="2" applyNumberFormat="1" applyFont="1" applyFill="1" applyBorder="1"/>
    <xf numFmtId="0" fontId="0" fillId="0" borderId="7" xfId="0" applyBorder="1" applyAlignment="1">
      <alignment wrapText="1"/>
    </xf>
    <xf numFmtId="166" fontId="0" fillId="0" borderId="8" xfId="0" applyNumberFormat="1" applyBorder="1"/>
    <xf numFmtId="0" fontId="0" fillId="4" borderId="5" xfId="0" applyFill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4" borderId="9" xfId="0" applyFill="1" applyBorder="1" applyAlignment="1">
      <alignment wrapText="1"/>
    </xf>
    <xf numFmtId="44" fontId="0" fillId="4" borderId="10" xfId="0" applyNumberFormat="1" applyFill="1" applyBorder="1"/>
    <xf numFmtId="44" fontId="0" fillId="4" borderId="11" xfId="0" applyNumberFormat="1" applyFill="1" applyBorder="1"/>
    <xf numFmtId="0" fontId="5" fillId="0" borderId="12" xfId="0" applyFont="1" applyBorder="1"/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</cellXfs>
  <cellStyles count="5">
    <cellStyle name="Comma" xfId="1" builtinId="3"/>
    <cellStyle name="Currency" xfId="2" builtinId="4"/>
    <cellStyle name="Normal" xfId="0" builtinId="0"/>
    <cellStyle name="Normal_Sheet1" xfId="3" xr:uid="{6DDB4D52-DA34-4AC4-AEF5-F6474B9F9814}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67f07b8322d8fad6/Documents/Work%20Files/PRTC/Legal%202016/FCC%2018-57/CAM%20Model%20Runs/PRTC%20Uniendo%20Order%20Analysis_8.28.18%20cable%20unserved%20only%2098%20mill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67f07b8322d8fad6/Documents/Work%20Files/PRTC/Legal%202016/FCC%2018-57/CAM%20Model%20Runs/Copy%20of%20PRTC%20Uniendo%20Order%20Analysis_8.28.18%20cable%20unserved%20onl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67f07b8322d8fad6/Documents/Work%20Files/PRTC/Legal%202016/FCC%2018-57/CAM%20Model%20Runs/Copy%20of%20PRTC%20Uniendo%20Order%20Analysis_8.28.1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67f07b8322d8fad6/Documents/Work%20Files/PRTC/Legal%202016/FCC%2018-57/CAM%20Model%20Runs/PRTC%20Uniendo%20Order%20Analysis_8.28.18%2098%20mill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icipio Summary"/>
      <sheetName val="PR ALL CB's"/>
      <sheetName val="CAMv4.2 - Puerto Rico"/>
      <sheetName val="Municipios"/>
      <sheetName val="CAMv4.1.1 - Support $'s"/>
      <sheetName val="Cable Served CBs - Dec 16"/>
      <sheetName val="Telco Served CBs - Dec 16"/>
    </sheetNames>
    <sheetDataSet>
      <sheetData sheetId="0" refreshError="1">
        <row r="3">
          <cell r="C3">
            <v>8165</v>
          </cell>
          <cell r="F3">
            <v>2215595.9999999967</v>
          </cell>
        </row>
        <row r="4">
          <cell r="C4">
            <v>18624</v>
          </cell>
          <cell r="F4">
            <v>223632</v>
          </cell>
        </row>
        <row r="5">
          <cell r="C5">
            <v>29135</v>
          </cell>
          <cell r="F5">
            <v>45472.800000000003</v>
          </cell>
        </row>
        <row r="6">
          <cell r="C6">
            <v>11622</v>
          </cell>
          <cell r="F6">
            <v>2226069.5999999987</v>
          </cell>
        </row>
        <row r="7">
          <cell r="C7">
            <v>10656</v>
          </cell>
          <cell r="F7">
            <v>1814807.9999999979</v>
          </cell>
        </row>
        <row r="8">
          <cell r="C8">
            <v>12869</v>
          </cell>
          <cell r="F8">
            <v>778543.20000000019</v>
          </cell>
        </row>
        <row r="9">
          <cell r="C9">
            <v>44158</v>
          </cell>
          <cell r="F9">
            <v>2064542.3999999983</v>
          </cell>
        </row>
        <row r="10">
          <cell r="C10">
            <v>8944</v>
          </cell>
          <cell r="F10">
            <v>449445.60000000003</v>
          </cell>
        </row>
        <row r="11">
          <cell r="C11">
            <v>10915</v>
          </cell>
          <cell r="F11">
            <v>132328.80000000002</v>
          </cell>
        </row>
        <row r="12">
          <cell r="C12">
            <v>11622</v>
          </cell>
          <cell r="F12">
            <v>1643623.1999999995</v>
          </cell>
        </row>
        <row r="13">
          <cell r="C13">
            <v>88730</v>
          </cell>
          <cell r="F13">
            <v>2876637.5999999987</v>
          </cell>
        </row>
        <row r="14">
          <cell r="C14">
            <v>30667</v>
          </cell>
          <cell r="F14">
            <v>829595.99999999977</v>
          </cell>
        </row>
        <row r="15">
          <cell r="C15">
            <v>62336</v>
          </cell>
          <cell r="F15">
            <v>2811816.0000000005</v>
          </cell>
        </row>
        <row r="16">
          <cell r="C16">
            <v>32443</v>
          </cell>
          <cell r="F16">
            <v>2001962.3999999997</v>
          </cell>
        </row>
        <row r="17">
          <cell r="C17">
            <v>81610</v>
          </cell>
          <cell r="F17">
            <v>1433390.3999999994</v>
          </cell>
        </row>
        <row r="18">
          <cell r="C18">
            <v>11474</v>
          </cell>
          <cell r="F18">
            <v>807182.39999999979</v>
          </cell>
        </row>
        <row r="19">
          <cell r="C19">
            <v>21359</v>
          </cell>
          <cell r="F19">
            <v>1694851.1999999988</v>
          </cell>
        </row>
        <row r="20">
          <cell r="C20">
            <v>5899</v>
          </cell>
          <cell r="F20">
            <v>522223.20000000013</v>
          </cell>
        </row>
        <row r="21">
          <cell r="C21">
            <v>7819</v>
          </cell>
          <cell r="F21">
            <v>1312223.9999999995</v>
          </cell>
        </row>
        <row r="22">
          <cell r="C22">
            <v>17423</v>
          </cell>
          <cell r="F22">
            <v>2056264.7999999991</v>
          </cell>
        </row>
        <row r="23">
          <cell r="C23">
            <v>16930</v>
          </cell>
          <cell r="F23">
            <v>1973366.3999999992</v>
          </cell>
        </row>
        <row r="24">
          <cell r="C24">
            <v>8152</v>
          </cell>
          <cell r="F24">
            <v>1437191.9999999981</v>
          </cell>
        </row>
        <row r="25">
          <cell r="C25">
            <v>14236</v>
          </cell>
          <cell r="F25">
            <v>2685232.8000000003</v>
          </cell>
        </row>
        <row r="26">
          <cell r="C26">
            <v>1625</v>
          </cell>
          <cell r="F26">
            <v>943860.00000000012</v>
          </cell>
        </row>
        <row r="27">
          <cell r="C27">
            <v>17014</v>
          </cell>
          <cell r="F27">
            <v>691920</v>
          </cell>
        </row>
        <row r="28">
          <cell r="C28">
            <v>19415</v>
          </cell>
          <cell r="F28">
            <v>536186.40000000026</v>
          </cell>
        </row>
        <row r="29">
          <cell r="C29">
            <v>5193</v>
          </cell>
          <cell r="F29">
            <v>134630.40000000002</v>
          </cell>
        </row>
        <row r="30">
          <cell r="C30">
            <v>9747</v>
          </cell>
          <cell r="F30">
            <v>216650.40000000005</v>
          </cell>
        </row>
        <row r="31">
          <cell r="C31">
            <v>20113</v>
          </cell>
          <cell r="F31">
            <v>1432725.5999999992</v>
          </cell>
        </row>
        <row r="32">
          <cell r="C32">
            <v>8791</v>
          </cell>
          <cell r="F32">
            <v>1108991.9999999998</v>
          </cell>
        </row>
        <row r="33">
          <cell r="C33">
            <v>43535</v>
          </cell>
          <cell r="F33">
            <v>1848866.399999999</v>
          </cell>
        </row>
        <row r="34">
          <cell r="C34">
            <v>18363</v>
          </cell>
          <cell r="F34">
            <v>1624478.3999999992</v>
          </cell>
        </row>
        <row r="35">
          <cell r="C35">
            <v>7925</v>
          </cell>
          <cell r="F35">
            <v>242138.40000000002</v>
          </cell>
        </row>
        <row r="36">
          <cell r="C36">
            <v>28742</v>
          </cell>
          <cell r="F36">
            <v>521649.6</v>
          </cell>
        </row>
        <row r="37">
          <cell r="C37">
            <v>21618</v>
          </cell>
          <cell r="F37">
            <v>575736.00000000012</v>
          </cell>
        </row>
        <row r="38">
          <cell r="C38">
            <v>6625</v>
          </cell>
          <cell r="F38">
            <v>871764</v>
          </cell>
        </row>
        <row r="39">
          <cell r="C39">
            <v>20255</v>
          </cell>
          <cell r="F39">
            <v>944155.19999999972</v>
          </cell>
        </row>
        <row r="40">
          <cell r="C40">
            <v>16905</v>
          </cell>
          <cell r="F40">
            <v>480816.00000000012</v>
          </cell>
        </row>
        <row r="41">
          <cell r="C41">
            <v>12537</v>
          </cell>
          <cell r="F41">
            <v>603612.00000000023</v>
          </cell>
        </row>
        <row r="42">
          <cell r="C42">
            <v>13104</v>
          </cell>
          <cell r="F42">
            <v>2292088.7999999998</v>
          </cell>
        </row>
        <row r="43">
          <cell r="C43">
            <v>4038</v>
          </cell>
          <cell r="F43">
            <v>1285192.7999999996</v>
          </cell>
        </row>
        <row r="44">
          <cell r="C44">
            <v>16424</v>
          </cell>
          <cell r="F44">
            <v>991262.40000000014</v>
          </cell>
        </row>
        <row r="45">
          <cell r="C45">
            <v>32470</v>
          </cell>
          <cell r="F45">
            <v>1939430.3999999997</v>
          </cell>
        </row>
        <row r="46">
          <cell r="C46">
            <v>11064</v>
          </cell>
          <cell r="F46">
            <v>253339.20000000004</v>
          </cell>
        </row>
        <row r="47">
          <cell r="C47">
            <v>19802</v>
          </cell>
          <cell r="F47">
            <v>602095.19999999995</v>
          </cell>
        </row>
        <row r="48">
          <cell r="C48">
            <v>2757</v>
          </cell>
          <cell r="F48">
            <v>1264917.5999999996</v>
          </cell>
        </row>
        <row r="49">
          <cell r="C49">
            <v>5604</v>
          </cell>
          <cell r="F49">
            <v>629128.80000000051</v>
          </cell>
        </row>
        <row r="50">
          <cell r="C50">
            <v>44138</v>
          </cell>
          <cell r="F50">
            <v>379492.8000000001</v>
          </cell>
        </row>
        <row r="51">
          <cell r="C51">
            <v>17056</v>
          </cell>
          <cell r="F51">
            <v>451552.8000000001</v>
          </cell>
        </row>
        <row r="52">
          <cell r="C52">
            <v>12442</v>
          </cell>
          <cell r="F52">
            <v>970814.4</v>
          </cell>
        </row>
        <row r="53">
          <cell r="C53">
            <v>11318</v>
          </cell>
          <cell r="F53">
            <v>417429.60000000003</v>
          </cell>
        </row>
        <row r="54">
          <cell r="C54">
            <v>11536</v>
          </cell>
          <cell r="F54">
            <v>2332732.7999999989</v>
          </cell>
        </row>
        <row r="55">
          <cell r="C55">
            <v>9362</v>
          </cell>
          <cell r="F55">
            <v>1919851.1999999972</v>
          </cell>
        </row>
        <row r="56">
          <cell r="C56">
            <v>9445</v>
          </cell>
          <cell r="F56">
            <v>822168.00000000012</v>
          </cell>
        </row>
        <row r="57">
          <cell r="C57">
            <v>9314</v>
          </cell>
          <cell r="F57">
            <v>857251.19999999925</v>
          </cell>
        </row>
        <row r="58">
          <cell r="C58">
            <v>71539</v>
          </cell>
          <cell r="F58">
            <v>2018047.199999999</v>
          </cell>
        </row>
        <row r="59">
          <cell r="C59">
            <v>10935</v>
          </cell>
          <cell r="F59">
            <v>277948.80000000005</v>
          </cell>
        </row>
        <row r="60">
          <cell r="C60">
            <v>9805</v>
          </cell>
          <cell r="F60">
            <v>147223.20000000004</v>
          </cell>
        </row>
        <row r="61">
          <cell r="C61">
            <v>24526</v>
          </cell>
          <cell r="F61">
            <v>598718.4</v>
          </cell>
        </row>
        <row r="62">
          <cell r="C62">
            <v>11121</v>
          </cell>
          <cell r="F62">
            <v>603993.60000000021</v>
          </cell>
        </row>
        <row r="63">
          <cell r="C63">
            <v>14503</v>
          </cell>
          <cell r="F63">
            <v>1380659.9999999993</v>
          </cell>
        </row>
        <row r="64">
          <cell r="C64">
            <v>16209</v>
          </cell>
          <cell r="F64">
            <v>1326923.9999999986</v>
          </cell>
        </row>
        <row r="65">
          <cell r="C65">
            <v>208962</v>
          </cell>
          <cell r="F65">
            <v>1045065.5999999994</v>
          </cell>
        </row>
        <row r="66">
          <cell r="C66">
            <v>17404</v>
          </cell>
          <cell r="F66">
            <v>2743123.2</v>
          </cell>
        </row>
        <row r="67">
          <cell r="C67">
            <v>19077</v>
          </cell>
          <cell r="F67">
            <v>2493991.1999999997</v>
          </cell>
        </row>
        <row r="68">
          <cell r="C68">
            <v>9692</v>
          </cell>
          <cell r="F68">
            <v>563059.19999999995</v>
          </cell>
        </row>
        <row r="69">
          <cell r="C69">
            <v>27284</v>
          </cell>
          <cell r="F69">
            <v>3340730.4000000004</v>
          </cell>
        </row>
        <row r="70">
          <cell r="C70">
            <v>37136</v>
          </cell>
          <cell r="F70">
            <v>2101982.4000000013</v>
          </cell>
        </row>
        <row r="71">
          <cell r="C71">
            <v>30769</v>
          </cell>
          <cell r="F71">
            <v>1945226.3999999994</v>
          </cell>
        </row>
        <row r="72">
          <cell r="C72">
            <v>14222</v>
          </cell>
          <cell r="F72">
            <v>2980593.5999999987</v>
          </cell>
        </row>
        <row r="73">
          <cell r="C73">
            <v>17334</v>
          </cell>
          <cell r="F73">
            <v>605750.4</v>
          </cell>
        </row>
        <row r="74">
          <cell r="C74">
            <v>25761</v>
          </cell>
          <cell r="F74">
            <v>1549103.9999999998</v>
          </cell>
        </row>
        <row r="75">
          <cell r="C75">
            <v>5608</v>
          </cell>
          <cell r="F75">
            <v>2068209.5999999987</v>
          </cell>
        </row>
        <row r="76">
          <cell r="C76">
            <v>9817</v>
          </cell>
          <cell r="F76">
            <v>1248268.7999999989</v>
          </cell>
        </row>
        <row r="77">
          <cell r="C77">
            <v>15938</v>
          </cell>
          <cell r="F77">
            <v>2322472.7999999989</v>
          </cell>
        </row>
        <row r="78">
          <cell r="C78">
            <v>18337</v>
          </cell>
          <cell r="F78">
            <v>2364803.9999999953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icipio Summary"/>
      <sheetName val="PR ALL CB's"/>
      <sheetName val="CAMv4.2 - Puerto Rico"/>
      <sheetName val="Municipios"/>
      <sheetName val="CAMv4.1.1 - Support $'s"/>
      <sheetName val="Cable Served CBs - Dec 16"/>
      <sheetName val="Telco Served CBs - Dec 16"/>
    </sheetNames>
    <sheetDataSet>
      <sheetData sheetId="0" refreshError="1">
        <row r="3">
          <cell r="E3">
            <v>302765.23413738725</v>
          </cell>
          <cell r="F3">
            <v>1252086</v>
          </cell>
        </row>
        <row r="4">
          <cell r="E4">
            <v>52382.557036018843</v>
          </cell>
          <cell r="F4">
            <v>86100</v>
          </cell>
        </row>
        <row r="5">
          <cell r="E5">
            <v>58092.82200830691</v>
          </cell>
          <cell r="F5">
            <v>22098</v>
          </cell>
        </row>
        <row r="6">
          <cell r="E6">
            <v>86165.229822187641</v>
          </cell>
          <cell r="F6">
            <v>1071978</v>
          </cell>
        </row>
        <row r="7">
          <cell r="E7">
            <v>88909.465335301633</v>
          </cell>
          <cell r="F7">
            <v>844272</v>
          </cell>
        </row>
        <row r="8">
          <cell r="E8">
            <v>123987.83881127693</v>
          </cell>
          <cell r="F8">
            <v>411330</v>
          </cell>
        </row>
        <row r="9">
          <cell r="E9">
            <v>201183.32560371567</v>
          </cell>
          <cell r="F9">
            <v>884844</v>
          </cell>
        </row>
        <row r="10">
          <cell r="E10">
            <v>50128.000192751409</v>
          </cell>
          <cell r="F10">
            <v>204798</v>
          </cell>
        </row>
        <row r="11">
          <cell r="E11">
            <v>59982.871565049791</v>
          </cell>
          <cell r="F11">
            <v>58560</v>
          </cell>
        </row>
        <row r="12">
          <cell r="E12">
            <v>109338.0303354894</v>
          </cell>
          <cell r="F12">
            <v>787452</v>
          </cell>
        </row>
        <row r="13">
          <cell r="E13">
            <v>132818.37110609713</v>
          </cell>
          <cell r="F13">
            <v>1219722</v>
          </cell>
        </row>
        <row r="14">
          <cell r="E14">
            <v>152324.05295771154</v>
          </cell>
          <cell r="F14">
            <v>363342</v>
          </cell>
        </row>
        <row r="15">
          <cell r="E15">
            <v>81823.020654950436</v>
          </cell>
          <cell r="F15">
            <v>1015326</v>
          </cell>
        </row>
        <row r="16">
          <cell r="E16">
            <v>125970.15879072421</v>
          </cell>
          <cell r="F16">
            <v>921588</v>
          </cell>
        </row>
        <row r="17">
          <cell r="E17">
            <v>109339.53629050069</v>
          </cell>
          <cell r="F17">
            <v>583572</v>
          </cell>
        </row>
        <row r="18">
          <cell r="E18">
            <v>11623.624230721181</v>
          </cell>
          <cell r="F18">
            <v>156588</v>
          </cell>
        </row>
        <row r="19">
          <cell r="E19">
            <v>96741.849673120683</v>
          </cell>
          <cell r="F19">
            <v>764220</v>
          </cell>
        </row>
        <row r="20">
          <cell r="E20">
            <v>83944.27487050026</v>
          </cell>
          <cell r="F20">
            <v>231876</v>
          </cell>
        </row>
        <row r="21">
          <cell r="E21">
            <v>172523.46238466183</v>
          </cell>
          <cell r="F21">
            <v>760470</v>
          </cell>
        </row>
        <row r="22">
          <cell r="E22">
            <v>68011.740465847863</v>
          </cell>
          <cell r="F22">
            <v>953874</v>
          </cell>
        </row>
        <row r="23">
          <cell r="E23">
            <v>228272.13089903264</v>
          </cell>
          <cell r="F23">
            <v>995496</v>
          </cell>
        </row>
        <row r="24">
          <cell r="E24">
            <v>63238.73395281042</v>
          </cell>
          <cell r="F24">
            <v>707274</v>
          </cell>
        </row>
        <row r="25">
          <cell r="E25">
            <v>164595.6349784286</v>
          </cell>
          <cell r="F25">
            <v>1457436</v>
          </cell>
        </row>
        <row r="26">
          <cell r="E26">
            <v>109193.90570930897</v>
          </cell>
          <cell r="F26">
            <v>649410</v>
          </cell>
        </row>
        <row r="27">
          <cell r="E27">
            <v>33740.597642248802</v>
          </cell>
          <cell r="F27">
            <v>196068</v>
          </cell>
        </row>
        <row r="28">
          <cell r="E28">
            <v>79635.609417371583</v>
          </cell>
          <cell r="F28">
            <v>135264</v>
          </cell>
        </row>
        <row r="29">
          <cell r="E29">
            <v>5012.6940151105073</v>
          </cell>
          <cell r="F29">
            <v>44970</v>
          </cell>
        </row>
        <row r="30">
          <cell r="E30">
            <v>108139.64485834008</v>
          </cell>
          <cell r="F30">
            <v>131724</v>
          </cell>
        </row>
        <row r="31">
          <cell r="E31">
            <v>224394.20882431662</v>
          </cell>
          <cell r="F31">
            <v>729636</v>
          </cell>
        </row>
        <row r="32">
          <cell r="E32">
            <v>221960.31869865663</v>
          </cell>
          <cell r="F32">
            <v>672342</v>
          </cell>
        </row>
        <row r="33">
          <cell r="E33">
            <v>80400.947263507798</v>
          </cell>
          <cell r="F33">
            <v>655152</v>
          </cell>
        </row>
        <row r="34">
          <cell r="E34">
            <v>57349.583118836112</v>
          </cell>
          <cell r="F34">
            <v>691302</v>
          </cell>
        </row>
        <row r="35">
          <cell r="E35">
            <v>32017.136380872918</v>
          </cell>
          <cell r="F35">
            <v>104424</v>
          </cell>
        </row>
        <row r="36">
          <cell r="E36">
            <v>67476.299329174013</v>
          </cell>
          <cell r="F36">
            <v>194892</v>
          </cell>
        </row>
        <row r="37">
          <cell r="E37">
            <v>109474.44276886851</v>
          </cell>
          <cell r="F37">
            <v>307902</v>
          </cell>
        </row>
        <row r="38">
          <cell r="E38">
            <v>83555.325721248926</v>
          </cell>
          <cell r="F38">
            <v>449550</v>
          </cell>
        </row>
        <row r="39">
          <cell r="E39">
            <v>200903.06155983347</v>
          </cell>
          <cell r="F39">
            <v>433458</v>
          </cell>
        </row>
        <row r="40">
          <cell r="E40">
            <v>63094.702631273263</v>
          </cell>
          <cell r="F40">
            <v>168978</v>
          </cell>
        </row>
        <row r="41">
          <cell r="E41">
            <v>124673.89526330485</v>
          </cell>
          <cell r="F41">
            <v>284700</v>
          </cell>
        </row>
        <row r="42">
          <cell r="E42">
            <v>133603.66249671765</v>
          </cell>
          <cell r="F42">
            <v>1185858</v>
          </cell>
        </row>
        <row r="43">
          <cell r="E43">
            <v>217433.8901351142</v>
          </cell>
          <cell r="F43">
            <v>840888</v>
          </cell>
        </row>
        <row r="44">
          <cell r="E44">
            <v>31679.887871199175</v>
          </cell>
          <cell r="F44">
            <v>394596</v>
          </cell>
        </row>
        <row r="45">
          <cell r="E45">
            <v>84966.130292358677</v>
          </cell>
          <cell r="F45">
            <v>694362</v>
          </cell>
        </row>
        <row r="46">
          <cell r="E46">
            <v>56136.721146128897</v>
          </cell>
          <cell r="F46">
            <v>109026</v>
          </cell>
        </row>
        <row r="47">
          <cell r="E47">
            <v>113975.46292908303</v>
          </cell>
          <cell r="F47">
            <v>271590</v>
          </cell>
        </row>
        <row r="48">
          <cell r="E48">
            <v>207223.35587531896</v>
          </cell>
          <cell r="F48">
            <v>774288</v>
          </cell>
        </row>
        <row r="49">
          <cell r="E49">
            <v>61494.525945429894</v>
          </cell>
          <cell r="F49">
            <v>319458</v>
          </cell>
        </row>
        <row r="50">
          <cell r="E50">
            <v>94076.787943189731</v>
          </cell>
          <cell r="F50">
            <v>179880</v>
          </cell>
        </row>
        <row r="51">
          <cell r="E51">
            <v>98119.421983599706</v>
          </cell>
          <cell r="F51">
            <v>216540</v>
          </cell>
        </row>
        <row r="52">
          <cell r="E52">
            <v>81821.850025157735</v>
          </cell>
          <cell r="F52">
            <v>501288</v>
          </cell>
        </row>
        <row r="53">
          <cell r="E53">
            <v>110056.33499360393</v>
          </cell>
          <cell r="F53">
            <v>172824</v>
          </cell>
        </row>
        <row r="54">
          <cell r="E54">
            <v>56927.272784053574</v>
          </cell>
          <cell r="F54">
            <v>1140834</v>
          </cell>
        </row>
        <row r="55">
          <cell r="E55">
            <v>259944.71547838606</v>
          </cell>
          <cell r="F55">
            <v>1147698</v>
          </cell>
        </row>
        <row r="56">
          <cell r="E56">
            <v>114351.99357886666</v>
          </cell>
          <cell r="F56">
            <v>439884</v>
          </cell>
        </row>
        <row r="57">
          <cell r="E57">
            <v>169053.09407104453</v>
          </cell>
          <cell r="F57">
            <v>485208</v>
          </cell>
        </row>
        <row r="58">
          <cell r="E58">
            <v>465493.6880806642</v>
          </cell>
          <cell r="F58">
            <v>940914</v>
          </cell>
        </row>
        <row r="59">
          <cell r="E59">
            <v>9349.9180836736177</v>
          </cell>
          <cell r="F59">
            <v>113238</v>
          </cell>
        </row>
        <row r="60">
          <cell r="E60">
            <v>25215.738701231243</v>
          </cell>
          <cell r="F60">
            <v>65664</v>
          </cell>
        </row>
        <row r="61">
          <cell r="E61">
            <v>72768.362661731546</v>
          </cell>
          <cell r="F61">
            <v>229350</v>
          </cell>
        </row>
        <row r="62">
          <cell r="E62">
            <v>133466.02130686271</v>
          </cell>
          <cell r="F62">
            <v>318966</v>
          </cell>
        </row>
        <row r="63">
          <cell r="E63">
            <v>212173.83511270813</v>
          </cell>
          <cell r="F63">
            <v>684000</v>
          </cell>
        </row>
        <row r="64">
          <cell r="E64">
            <v>164340.62990535278</v>
          </cell>
          <cell r="F64">
            <v>707220</v>
          </cell>
        </row>
        <row r="65">
          <cell r="E65">
            <v>74280.009376106711</v>
          </cell>
          <cell r="F65">
            <v>99558</v>
          </cell>
        </row>
        <row r="66">
          <cell r="E66">
            <v>81085.319014050474</v>
          </cell>
          <cell r="F66">
            <v>1187826</v>
          </cell>
        </row>
        <row r="67">
          <cell r="E67">
            <v>130156.42196967489</v>
          </cell>
          <cell r="F67">
            <v>1196322</v>
          </cell>
        </row>
        <row r="68">
          <cell r="E68">
            <v>131834.38417067585</v>
          </cell>
          <cell r="F68">
            <v>268548</v>
          </cell>
        </row>
        <row r="69">
          <cell r="E69">
            <v>35076.673693423982</v>
          </cell>
          <cell r="F69">
            <v>1168584</v>
          </cell>
        </row>
        <row r="70">
          <cell r="E70">
            <v>39135.071112538404</v>
          </cell>
          <cell r="F70">
            <v>520566</v>
          </cell>
        </row>
        <row r="71">
          <cell r="E71">
            <v>29943.700495674104</v>
          </cell>
          <cell r="F71">
            <v>692514</v>
          </cell>
        </row>
        <row r="72">
          <cell r="E72">
            <v>409554.3910177481</v>
          </cell>
          <cell r="F72">
            <v>1753824</v>
          </cell>
        </row>
        <row r="73">
          <cell r="E73">
            <v>51955.815615252533</v>
          </cell>
          <cell r="F73">
            <v>285744</v>
          </cell>
        </row>
        <row r="74">
          <cell r="E74">
            <v>107918.41027078599</v>
          </cell>
          <cell r="F74">
            <v>694368</v>
          </cell>
        </row>
        <row r="75">
          <cell r="E75">
            <v>105641.67912349985</v>
          </cell>
          <cell r="F75">
            <v>1060842</v>
          </cell>
        </row>
        <row r="76">
          <cell r="E76">
            <v>86248.344412859078</v>
          </cell>
          <cell r="F76">
            <v>657792</v>
          </cell>
        </row>
        <row r="77">
          <cell r="E77">
            <v>96991.511966476784</v>
          </cell>
          <cell r="F77">
            <v>1076418</v>
          </cell>
        </row>
        <row r="78">
          <cell r="E78">
            <v>283601.67814131756</v>
          </cell>
          <cell r="F78">
            <v>1252440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icipio Summary"/>
      <sheetName val="PR ALL CB's"/>
      <sheetName val="CAMv4.2 - Puerto Rico"/>
      <sheetName val="Municipios"/>
      <sheetName val="CAMv4.1.1 - Support $'s"/>
      <sheetName val="Cable Served CBs - Dec 16"/>
      <sheetName val="Telco Served CBs - Dec 16"/>
    </sheetNames>
    <sheetDataSet>
      <sheetData sheetId="0">
        <row r="3">
          <cell r="F3">
            <v>970541.40000000037</v>
          </cell>
        </row>
        <row r="4">
          <cell r="F4">
            <v>451619.27999999968</v>
          </cell>
        </row>
        <row r="5">
          <cell r="F5">
            <v>361985.99999999959</v>
          </cell>
        </row>
        <row r="6">
          <cell r="F6">
            <v>690524.15999999945</v>
          </cell>
        </row>
        <row r="7">
          <cell r="F7">
            <v>514271.15999999916</v>
          </cell>
        </row>
        <row r="8">
          <cell r="F8">
            <v>567047.27999999921</v>
          </cell>
        </row>
        <row r="9">
          <cell r="F9">
            <v>1172887.2000000007</v>
          </cell>
        </row>
        <row r="10">
          <cell r="F10">
            <v>200956.0799999999</v>
          </cell>
        </row>
        <row r="11">
          <cell r="F11">
            <v>206327.15999999997</v>
          </cell>
        </row>
        <row r="12">
          <cell r="F12">
            <v>886899.71999999962</v>
          </cell>
        </row>
        <row r="13">
          <cell r="F13">
            <v>732863.39999999909</v>
          </cell>
        </row>
        <row r="14">
          <cell r="F14">
            <v>793383.23999999964</v>
          </cell>
        </row>
        <row r="15">
          <cell r="F15">
            <v>734327.99999999953</v>
          </cell>
        </row>
        <row r="16">
          <cell r="F16">
            <v>992398.43999999983</v>
          </cell>
        </row>
        <row r="17">
          <cell r="F17">
            <v>632587.56000000006</v>
          </cell>
        </row>
        <row r="18">
          <cell r="F18">
            <v>52780.200000000026</v>
          </cell>
        </row>
        <row r="19">
          <cell r="F19">
            <v>685562.4</v>
          </cell>
        </row>
        <row r="20">
          <cell r="F20">
            <v>237946.43999999983</v>
          </cell>
        </row>
        <row r="21">
          <cell r="F21">
            <v>773897.04000000062</v>
          </cell>
        </row>
        <row r="22">
          <cell r="F22">
            <v>855081.60000000021</v>
          </cell>
        </row>
        <row r="23">
          <cell r="F23">
            <v>892835.16000000085</v>
          </cell>
        </row>
        <row r="24">
          <cell r="F24">
            <v>520202.03999999934</v>
          </cell>
        </row>
        <row r="25">
          <cell r="F25">
            <v>1108515.7199999993</v>
          </cell>
        </row>
        <row r="26">
          <cell r="F26">
            <v>491264.99999999959</v>
          </cell>
        </row>
        <row r="27">
          <cell r="F27">
            <v>177840.11999999997</v>
          </cell>
        </row>
        <row r="28">
          <cell r="F28">
            <v>269441.51999999961</v>
          </cell>
        </row>
        <row r="29">
          <cell r="F29">
            <v>61624.200000000033</v>
          </cell>
        </row>
        <row r="30">
          <cell r="F30">
            <v>283483.91999999975</v>
          </cell>
        </row>
        <row r="31">
          <cell r="F31">
            <v>731886.12000000058</v>
          </cell>
        </row>
        <row r="32">
          <cell r="F32">
            <v>687607.55999999924</v>
          </cell>
        </row>
        <row r="33">
          <cell r="F33">
            <v>444217.79999999917</v>
          </cell>
        </row>
        <row r="34">
          <cell r="F34">
            <v>420584.99999999965</v>
          </cell>
        </row>
        <row r="35">
          <cell r="F35">
            <v>122545.92</v>
          </cell>
        </row>
        <row r="36">
          <cell r="F36">
            <v>414886.9199999994</v>
          </cell>
        </row>
        <row r="37">
          <cell r="F37">
            <v>589797.11999999976</v>
          </cell>
        </row>
        <row r="38">
          <cell r="F38">
            <v>465268.43999999948</v>
          </cell>
        </row>
        <row r="39">
          <cell r="F39">
            <v>687837.72000000044</v>
          </cell>
        </row>
        <row r="40">
          <cell r="F40">
            <v>331654.07999999967</v>
          </cell>
        </row>
        <row r="41">
          <cell r="F41">
            <v>599026.44000000006</v>
          </cell>
        </row>
        <row r="42">
          <cell r="F42">
            <v>889060.44000000006</v>
          </cell>
        </row>
        <row r="43">
          <cell r="F43">
            <v>768150.48000000068</v>
          </cell>
        </row>
        <row r="44">
          <cell r="F44">
            <v>312313.67999999993</v>
          </cell>
        </row>
        <row r="45">
          <cell r="F45">
            <v>463840.0799999992</v>
          </cell>
        </row>
        <row r="46">
          <cell r="F46">
            <v>327036.59999999986</v>
          </cell>
        </row>
        <row r="47">
          <cell r="F47">
            <v>513603.95999999932</v>
          </cell>
        </row>
        <row r="48">
          <cell r="F48">
            <v>576535.79999999958</v>
          </cell>
        </row>
        <row r="49">
          <cell r="F49">
            <v>321997.67999999993</v>
          </cell>
        </row>
        <row r="50">
          <cell r="F50">
            <v>629011.80000000051</v>
          </cell>
        </row>
        <row r="51">
          <cell r="F51">
            <v>596672.99999999988</v>
          </cell>
        </row>
        <row r="52">
          <cell r="F52">
            <v>588170.87999999977</v>
          </cell>
        </row>
        <row r="53">
          <cell r="F53">
            <v>430013.63999999972</v>
          </cell>
        </row>
        <row r="54">
          <cell r="F54">
            <v>810585.48000000068</v>
          </cell>
        </row>
        <row r="55">
          <cell r="F55">
            <v>1138986.9600000009</v>
          </cell>
        </row>
        <row r="56">
          <cell r="F56">
            <v>489564.35999999981</v>
          </cell>
        </row>
        <row r="57">
          <cell r="F57">
            <v>589669.4399999989</v>
          </cell>
        </row>
        <row r="58">
          <cell r="F58">
            <v>1592494.7999999986</v>
          </cell>
        </row>
        <row r="59">
          <cell r="F59">
            <v>168550.55999999994</v>
          </cell>
        </row>
        <row r="60">
          <cell r="F60">
            <v>271352.75999999989</v>
          </cell>
        </row>
        <row r="61">
          <cell r="F61">
            <v>398519.03999999934</v>
          </cell>
        </row>
        <row r="62">
          <cell r="F62">
            <v>547498.91999999958</v>
          </cell>
        </row>
        <row r="63">
          <cell r="F63">
            <v>676648.1999999996</v>
          </cell>
        </row>
        <row r="64">
          <cell r="F64">
            <v>989093.40000000212</v>
          </cell>
        </row>
        <row r="65">
          <cell r="F65">
            <v>345391.67999999825</v>
          </cell>
        </row>
        <row r="66">
          <cell r="F66">
            <v>692100.11999999941</v>
          </cell>
        </row>
        <row r="67">
          <cell r="F67">
            <v>1071728.8800000006</v>
          </cell>
        </row>
        <row r="68">
          <cell r="F68">
            <v>411269.87999999948</v>
          </cell>
        </row>
        <row r="69">
          <cell r="F69">
            <v>372464.51999999996</v>
          </cell>
        </row>
        <row r="70">
          <cell r="F70">
            <v>167418.47999999981</v>
          </cell>
        </row>
        <row r="71">
          <cell r="F71">
            <v>250738.31999999983</v>
          </cell>
        </row>
        <row r="72">
          <cell r="F72">
            <v>1490731.6800000002</v>
          </cell>
        </row>
        <row r="73">
          <cell r="F73">
            <v>426257.27999999968</v>
          </cell>
        </row>
        <row r="74">
          <cell r="F74">
            <v>561970.07999999949</v>
          </cell>
        </row>
        <row r="75">
          <cell r="F75">
            <v>544285.43999999925</v>
          </cell>
        </row>
        <row r="76">
          <cell r="F76">
            <v>576151.55999999947</v>
          </cell>
        </row>
        <row r="77">
          <cell r="F77">
            <v>755767.91999999993</v>
          </cell>
        </row>
        <row r="78">
          <cell r="F78">
            <v>892577.64000000036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icipio Summary"/>
      <sheetName val="PR ALL CB's"/>
      <sheetName val="CAMv4.2 - Puerto Rico"/>
      <sheetName val="Municipios"/>
      <sheetName val="CAMv4.1.1 - Support $'s"/>
      <sheetName val="Cable Served CBs - Dec 16"/>
      <sheetName val="Telco Served CBs - Dec 16"/>
    </sheetNames>
    <sheetDataSet>
      <sheetData sheetId="0">
        <row r="3">
          <cell r="F3">
            <v>1398980.6399999969</v>
          </cell>
        </row>
        <row r="4">
          <cell r="F4">
            <v>1474880.879999999</v>
          </cell>
        </row>
        <row r="5">
          <cell r="F5">
            <v>1453451.8800000006</v>
          </cell>
        </row>
        <row r="6">
          <cell r="F6">
            <v>1328142.9599999986</v>
          </cell>
        </row>
        <row r="7">
          <cell r="F7">
            <v>1042580.5199999984</v>
          </cell>
        </row>
        <row r="8">
          <cell r="F8">
            <v>1159605.2400000012</v>
          </cell>
        </row>
        <row r="9">
          <cell r="F9">
            <v>2839653.8400000003</v>
          </cell>
        </row>
        <row r="10">
          <cell r="F10">
            <v>479070.9599999995</v>
          </cell>
        </row>
        <row r="11">
          <cell r="F11">
            <v>603934.19999999972</v>
          </cell>
        </row>
        <row r="12">
          <cell r="F12">
            <v>1628580.5999999996</v>
          </cell>
        </row>
        <row r="13">
          <cell r="F13">
            <v>2252785.439999999</v>
          </cell>
        </row>
        <row r="14">
          <cell r="F14">
            <v>2039631.1199999955</v>
          </cell>
        </row>
        <row r="15">
          <cell r="F15">
            <v>2196366.12</v>
          </cell>
        </row>
        <row r="16">
          <cell r="F16">
            <v>2555955.4800000018</v>
          </cell>
        </row>
        <row r="17">
          <cell r="F17">
            <v>1691707.559999997</v>
          </cell>
        </row>
        <row r="18">
          <cell r="F18">
            <v>241268.87999999995</v>
          </cell>
        </row>
        <row r="19">
          <cell r="F19">
            <v>1483560.3599999964</v>
          </cell>
        </row>
        <row r="20">
          <cell r="F20">
            <v>437046.36</v>
          </cell>
        </row>
        <row r="21">
          <cell r="F21">
            <v>1234810.0799999998</v>
          </cell>
        </row>
        <row r="22">
          <cell r="F22">
            <v>1756142.7599999991</v>
          </cell>
        </row>
        <row r="23">
          <cell r="F23">
            <v>1615804.0799999963</v>
          </cell>
        </row>
        <row r="24">
          <cell r="F24">
            <v>962858.28000000038</v>
          </cell>
        </row>
        <row r="25">
          <cell r="F25">
            <v>1900539.8399999985</v>
          </cell>
        </row>
        <row r="26">
          <cell r="F26">
            <v>609044.99999999965</v>
          </cell>
        </row>
        <row r="27">
          <cell r="F27">
            <v>836696.28000000038</v>
          </cell>
        </row>
        <row r="28">
          <cell r="F28">
            <v>752342.87999999931</v>
          </cell>
        </row>
        <row r="29">
          <cell r="F29">
            <v>289731.83999999985</v>
          </cell>
        </row>
        <row r="30">
          <cell r="F30">
            <v>625525.55999999982</v>
          </cell>
        </row>
        <row r="31">
          <cell r="F31">
            <v>1472880.1200000015</v>
          </cell>
        </row>
        <row r="32">
          <cell r="F32">
            <v>1086803.6399999997</v>
          </cell>
        </row>
        <row r="33">
          <cell r="F33">
            <v>1398777.2399999974</v>
          </cell>
        </row>
        <row r="34">
          <cell r="F34">
            <v>1127942.4000000001</v>
          </cell>
        </row>
        <row r="35">
          <cell r="F35">
            <v>439801.07999999973</v>
          </cell>
        </row>
        <row r="36">
          <cell r="F36">
            <v>1422442.0799999989</v>
          </cell>
        </row>
        <row r="37">
          <cell r="F37">
            <v>1537519.5599999991</v>
          </cell>
        </row>
        <row r="38">
          <cell r="F38">
            <v>821657.0399999998</v>
          </cell>
        </row>
        <row r="39">
          <cell r="F39">
            <v>1393585.4399999967</v>
          </cell>
        </row>
        <row r="40">
          <cell r="F40">
            <v>1006118.8799999995</v>
          </cell>
        </row>
        <row r="41">
          <cell r="F41">
            <v>1250406.6000000003</v>
          </cell>
        </row>
        <row r="42">
          <cell r="F42">
            <v>1628537.5199999984</v>
          </cell>
        </row>
        <row r="43">
          <cell r="F43">
            <v>1040545.56</v>
          </cell>
        </row>
        <row r="44">
          <cell r="F44">
            <v>982270.31999999937</v>
          </cell>
        </row>
        <row r="45">
          <cell r="F45">
            <v>1307773.7999999989</v>
          </cell>
        </row>
        <row r="46">
          <cell r="F46">
            <v>701347.43999999971</v>
          </cell>
        </row>
        <row r="47">
          <cell r="F47">
            <v>1212532.1999999995</v>
          </cell>
        </row>
        <row r="48">
          <cell r="F48">
            <v>729053.99999999965</v>
          </cell>
        </row>
        <row r="49">
          <cell r="F49">
            <v>623769.84</v>
          </cell>
        </row>
        <row r="50">
          <cell r="F50">
            <v>1810677.4800000011</v>
          </cell>
        </row>
        <row r="51">
          <cell r="F51">
            <v>1496833.1999999981</v>
          </cell>
        </row>
        <row r="52">
          <cell r="F52">
            <v>1191701.2799999986</v>
          </cell>
        </row>
        <row r="53">
          <cell r="F53">
            <v>887479.31999999983</v>
          </cell>
        </row>
        <row r="54">
          <cell r="F54">
            <v>1564414.1999999988</v>
          </cell>
        </row>
        <row r="55">
          <cell r="F55">
            <v>1727478.4799999965</v>
          </cell>
        </row>
        <row r="56">
          <cell r="F56">
            <v>909853.2</v>
          </cell>
        </row>
        <row r="57">
          <cell r="F57">
            <v>950553.11999999941</v>
          </cell>
        </row>
        <row r="58">
          <cell r="F58">
            <v>2936415.2399999974</v>
          </cell>
        </row>
        <row r="59">
          <cell r="F59">
            <v>688245.36000000045</v>
          </cell>
        </row>
        <row r="60">
          <cell r="F60">
            <v>793928.15999999945</v>
          </cell>
        </row>
        <row r="61">
          <cell r="F61">
            <v>1269914.6399999978</v>
          </cell>
        </row>
        <row r="62">
          <cell r="F62">
            <v>1044640.6799999985</v>
          </cell>
        </row>
        <row r="63">
          <cell r="F63">
            <v>1259493.359999998</v>
          </cell>
        </row>
        <row r="64">
          <cell r="F64">
            <v>1826343.9599999958</v>
          </cell>
        </row>
        <row r="65">
          <cell r="F65">
            <v>1978441.6799999955</v>
          </cell>
        </row>
        <row r="66">
          <cell r="F66">
            <v>1483078.6799999985</v>
          </cell>
        </row>
        <row r="67">
          <cell r="F67">
            <v>2134923.8399999985</v>
          </cell>
        </row>
        <row r="68">
          <cell r="F68">
            <v>814025.4</v>
          </cell>
        </row>
        <row r="69">
          <cell r="F69">
            <v>1212060.48</v>
          </cell>
        </row>
        <row r="70">
          <cell r="F70">
            <v>902487.96</v>
          </cell>
        </row>
        <row r="71">
          <cell r="F71">
            <v>950344.91999999934</v>
          </cell>
        </row>
        <row r="72">
          <cell r="F72">
            <v>2266305.9599999944</v>
          </cell>
        </row>
        <row r="73">
          <cell r="F73">
            <v>1122681.8399999996</v>
          </cell>
        </row>
        <row r="74">
          <cell r="F74">
            <v>1395141.5999999982</v>
          </cell>
        </row>
        <row r="75">
          <cell r="F75">
            <v>922458.36000000022</v>
          </cell>
        </row>
        <row r="76">
          <cell r="F76">
            <v>1125475.0799999998</v>
          </cell>
        </row>
        <row r="77">
          <cell r="F77">
            <v>1577288.7599999984</v>
          </cell>
        </row>
        <row r="78">
          <cell r="F78">
            <v>1603437.7199999997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60FA0-CB1C-4811-9DA8-A2EC1808F66C}">
  <dimension ref="A1:Z102"/>
  <sheetViews>
    <sheetView tabSelected="1" workbookViewId="0">
      <selection activeCell="G8" sqref="G8"/>
    </sheetView>
  </sheetViews>
  <sheetFormatPr defaultRowHeight="14.4" x14ac:dyDescent="0.3"/>
  <cols>
    <col min="1" max="1" width="15.6640625" bestFit="1" customWidth="1"/>
    <col min="2" max="2" width="17" customWidth="1"/>
    <col min="3" max="3" width="17.77734375" bestFit="1" customWidth="1"/>
    <col min="4" max="4" width="15.88671875" customWidth="1"/>
    <col min="5" max="5" width="15.109375" bestFit="1" customWidth="1"/>
    <col min="6" max="6" width="4" customWidth="1"/>
    <col min="7" max="14" width="15.109375" customWidth="1"/>
    <col min="15" max="15" width="18.6640625" customWidth="1"/>
    <col min="16" max="17" width="13.88671875" customWidth="1"/>
    <col min="18" max="18" width="15.6640625" customWidth="1"/>
    <col min="19" max="19" width="17.33203125" customWidth="1"/>
    <col min="20" max="21" width="14.109375" customWidth="1"/>
    <col min="22" max="23" width="11.88671875" customWidth="1"/>
    <col min="25" max="25" width="12.5546875" customWidth="1"/>
  </cols>
  <sheetData>
    <row r="1" spans="1:26" ht="18" x14ac:dyDescent="0.35">
      <c r="A1" s="109" t="s">
        <v>87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31"/>
    </row>
    <row r="2" spans="1:26" ht="15" thickBot="1" x14ac:dyDescent="0.35">
      <c r="A2" s="110" t="s">
        <v>89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32"/>
    </row>
    <row r="3" spans="1:26" x14ac:dyDescent="0.3">
      <c r="A3" s="33" t="s">
        <v>88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</row>
    <row r="4" spans="1:26" x14ac:dyDescent="0.3">
      <c r="A4" s="33" t="s">
        <v>90</v>
      </c>
      <c r="B4" s="32"/>
      <c r="C4" s="32"/>
      <c r="D4" s="32"/>
      <c r="E4" s="32"/>
      <c r="F4" s="32"/>
      <c r="G4" s="32"/>
      <c r="H4" s="34">
        <v>21.5</v>
      </c>
      <c r="I4" s="34"/>
      <c r="J4" s="32"/>
      <c r="K4" s="32"/>
      <c r="L4" s="34">
        <v>29.61</v>
      </c>
      <c r="M4" s="34"/>
      <c r="N4" s="32"/>
      <c r="O4" s="32"/>
      <c r="P4" s="34">
        <v>6.4</v>
      </c>
      <c r="Q4" s="34"/>
      <c r="R4" s="32"/>
      <c r="S4" s="32"/>
      <c r="T4" s="34">
        <v>23.57</v>
      </c>
      <c r="U4" s="34"/>
      <c r="V4" s="32"/>
      <c r="W4" s="32"/>
    </row>
    <row r="5" spans="1:26" ht="15" thickBot="1" x14ac:dyDescent="0.35">
      <c r="A5" s="33" t="s">
        <v>91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5"/>
      <c r="U5" s="35"/>
      <c r="V5" s="32"/>
      <c r="W5" s="32"/>
    </row>
    <row r="6" spans="1:26" ht="40.200000000000003" customHeight="1" x14ac:dyDescent="0.3">
      <c r="A6" s="76" t="s">
        <v>117</v>
      </c>
      <c r="B6" s="77" t="s">
        <v>118</v>
      </c>
      <c r="C6" s="77" t="s">
        <v>119</v>
      </c>
      <c r="D6" s="77" t="s">
        <v>120</v>
      </c>
      <c r="E6" s="77" t="s">
        <v>121</v>
      </c>
      <c r="F6" s="24"/>
      <c r="G6" s="100" t="s">
        <v>79</v>
      </c>
      <c r="H6" s="101"/>
      <c r="I6" s="101"/>
      <c r="J6" s="102"/>
      <c r="K6" s="103" t="s">
        <v>80</v>
      </c>
      <c r="L6" s="104"/>
      <c r="M6" s="104"/>
      <c r="N6" s="105"/>
      <c r="O6" s="103" t="s">
        <v>81</v>
      </c>
      <c r="P6" s="104"/>
      <c r="Q6" s="104"/>
      <c r="R6" s="105"/>
      <c r="S6" s="106" t="s">
        <v>82</v>
      </c>
      <c r="T6" s="107"/>
      <c r="U6" s="107"/>
      <c r="V6" s="108"/>
      <c r="W6" s="65"/>
    </row>
    <row r="7" spans="1:26" ht="52.8" customHeight="1" thickBot="1" x14ac:dyDescent="0.35">
      <c r="A7" s="25" t="s">
        <v>0</v>
      </c>
      <c r="B7" s="26" t="s">
        <v>85</v>
      </c>
      <c r="C7" s="26" t="s">
        <v>104</v>
      </c>
      <c r="D7" s="26" t="s">
        <v>103</v>
      </c>
      <c r="E7" s="26" t="s">
        <v>106</v>
      </c>
      <c r="F7" s="27"/>
      <c r="G7" s="28" t="s">
        <v>83</v>
      </c>
      <c r="H7" s="29" t="s">
        <v>84</v>
      </c>
      <c r="I7" s="59" t="s">
        <v>99</v>
      </c>
      <c r="J7" s="30" t="s">
        <v>86</v>
      </c>
      <c r="K7" s="28" t="s">
        <v>83</v>
      </c>
      <c r="L7" s="29" t="s">
        <v>84</v>
      </c>
      <c r="M7" s="59" t="s">
        <v>99</v>
      </c>
      <c r="N7" s="30" t="s">
        <v>86</v>
      </c>
      <c r="O7" s="28" t="s">
        <v>83</v>
      </c>
      <c r="P7" s="29" t="s">
        <v>84</v>
      </c>
      <c r="Q7" s="59" t="s">
        <v>99</v>
      </c>
      <c r="R7" s="30" t="s">
        <v>86</v>
      </c>
      <c r="S7" s="28" t="s">
        <v>83</v>
      </c>
      <c r="T7" s="29" t="s">
        <v>84</v>
      </c>
      <c r="U7" s="59" t="s">
        <v>99</v>
      </c>
      <c r="V7" s="30" t="s">
        <v>86</v>
      </c>
      <c r="W7" s="63"/>
      <c r="X7" s="63" t="s">
        <v>101</v>
      </c>
      <c r="Y7" s="63" t="s">
        <v>100</v>
      </c>
    </row>
    <row r="8" spans="1:26" x14ac:dyDescent="0.3">
      <c r="A8" s="2" t="s">
        <v>1</v>
      </c>
      <c r="B8" s="3">
        <f>+'[1]Municipio Summary'!$C3</f>
        <v>8165</v>
      </c>
      <c r="C8" s="4">
        <v>37.661359461114515</v>
      </c>
      <c r="D8" s="12">
        <f>+C8*12*B8</f>
        <v>3690060</v>
      </c>
      <c r="E8" s="12">
        <f>+'[2]Municipio Summary'!$E3</f>
        <v>302765.23413738725</v>
      </c>
      <c r="F8" s="12"/>
      <c r="G8" s="15">
        <f>+'[2]Municipio Summary'!$F3</f>
        <v>1252086</v>
      </c>
      <c r="H8" s="16">
        <f>+G8*10</f>
        <v>12520860</v>
      </c>
      <c r="I8" s="60">
        <f>+H8/H$84</f>
        <v>2.7546832228477623E-2</v>
      </c>
      <c r="J8" s="17">
        <f>+H8/B8</f>
        <v>1533.4794856093081</v>
      </c>
      <c r="K8" s="15">
        <f>+'[3]Municipio Summary'!$F3</f>
        <v>970541.40000000037</v>
      </c>
      <c r="L8" s="16">
        <f>+K8*10</f>
        <v>9705414.0000000037</v>
      </c>
      <c r="M8" s="60">
        <f>+L8/L$84</f>
        <v>2.1828247962097803E-2</v>
      </c>
      <c r="N8" s="17">
        <f>+L8/$B8</f>
        <v>1188.6606246172694</v>
      </c>
      <c r="O8" s="15">
        <f>+'[1]Municipio Summary'!$F3</f>
        <v>2215595.9999999967</v>
      </c>
      <c r="P8" s="16">
        <f>+O8*10</f>
        <v>22155959.999999966</v>
      </c>
      <c r="Q8" s="60">
        <f>+P8/P$84</f>
        <v>2.2619934116944119E-2</v>
      </c>
      <c r="R8" s="17">
        <f>+P8/$B8</f>
        <v>2713.5284751990162</v>
      </c>
      <c r="S8" s="15">
        <f>+'[4]Municipio Summary'!$F3</f>
        <v>1398980.6399999969</v>
      </c>
      <c r="T8" s="16">
        <f>+S8*10</f>
        <v>13989806.399999969</v>
      </c>
      <c r="U8" s="60">
        <f>+T8/T$84</f>
        <v>1.4286889646299077E-2</v>
      </c>
      <c r="V8" s="17">
        <f>+T8/$B8</f>
        <v>1713.3871892222865</v>
      </c>
      <c r="W8" s="16"/>
      <c r="X8" s="64">
        <f>AVERAGE(U8,Q8,M8,I8)</f>
        <v>2.1570475988454654E-2</v>
      </c>
      <c r="Y8">
        <f>_xlfn.STDEV.S(+U8,Q8,M8,I8)</f>
        <v>5.4752556307185521E-3</v>
      </c>
      <c r="Z8">
        <f>+Y8/X8</f>
        <v>0.25383100649466978</v>
      </c>
    </row>
    <row r="9" spans="1:26" x14ac:dyDescent="0.3">
      <c r="A9" s="2" t="s">
        <v>2</v>
      </c>
      <c r="B9" s="3">
        <f>+'[1]Municipio Summary'!$C4</f>
        <v>18624</v>
      </c>
      <c r="C9" s="4">
        <v>30.0915485395189</v>
      </c>
      <c r="D9" s="12">
        <f t="shared" ref="D9:D72" si="0">+C9*12*B9</f>
        <v>6725100</v>
      </c>
      <c r="E9" s="12">
        <f>+'[2]Municipio Summary'!$E4</f>
        <v>52382.557036018843</v>
      </c>
      <c r="F9" s="12"/>
      <c r="G9" s="15">
        <f>+'[2]Municipio Summary'!$F4</f>
        <v>86100</v>
      </c>
      <c r="H9" s="16">
        <f t="shared" ref="H9:L72" si="1">+G9*10</f>
        <v>861000</v>
      </c>
      <c r="I9" s="60">
        <f t="shared" ref="I9:I72" si="2">+H9/H$84</f>
        <v>1.8942646550412058E-3</v>
      </c>
      <c r="J9" s="17">
        <f t="shared" ref="J9:J72" si="3">+H9/B9</f>
        <v>46.230670103092784</v>
      </c>
      <c r="K9" s="15">
        <f>+'[3]Municipio Summary'!$F4</f>
        <v>451619.27999999968</v>
      </c>
      <c r="L9" s="16">
        <f t="shared" si="1"/>
        <v>4516192.799999997</v>
      </c>
      <c r="M9" s="60">
        <f t="shared" ref="M9:M72" si="4">+L9/L$84</f>
        <v>1.0157276782117761E-2</v>
      </c>
      <c r="N9" s="17">
        <f t="shared" ref="N9:N72" si="5">+L9/$B9</f>
        <v>242.49317010309264</v>
      </c>
      <c r="O9" s="15">
        <f>+'[1]Municipio Summary'!$F4</f>
        <v>223632</v>
      </c>
      <c r="P9" s="16">
        <f t="shared" ref="P9" si="6">+O9*10</f>
        <v>2236320</v>
      </c>
      <c r="Q9" s="60">
        <f t="shared" ref="Q9:Q72" si="7">+P9/P$84</f>
        <v>2.2831513987389648E-3</v>
      </c>
      <c r="R9" s="17">
        <f t="shared" ref="R9:R72" si="8">+P9/$B9</f>
        <v>120.07731958762886</v>
      </c>
      <c r="S9" s="15">
        <f>+'[4]Municipio Summary'!$F4</f>
        <v>1474880.879999999</v>
      </c>
      <c r="T9" s="16">
        <f t="shared" ref="T9" si="9">+S9*10</f>
        <v>14748808.79999999</v>
      </c>
      <c r="U9" s="60">
        <f t="shared" ref="U9:U72" si="10">+T9/T$84</f>
        <v>1.5062009988927727E-2</v>
      </c>
      <c r="V9" s="17">
        <f t="shared" ref="V9:V72" si="11">+T9/$B9</f>
        <v>791.92487113402001</v>
      </c>
      <c r="W9" s="16"/>
      <c r="X9" s="64">
        <f t="shared" ref="X9:X72" si="12">AVERAGE(U9,Q9,M9,I9)</f>
        <v>7.3491757062064149E-3</v>
      </c>
      <c r="Y9">
        <f t="shared" ref="Y9:Y72" si="13">_xlfn.STDEV.S(+U9,Q9,M9,I9)</f>
        <v>6.3977574504725486E-3</v>
      </c>
      <c r="Z9">
        <f t="shared" ref="Z9:Z72" si="14">+Y9/X9</f>
        <v>0.87054082066232419</v>
      </c>
    </row>
    <row r="10" spans="1:26" x14ac:dyDescent="0.3">
      <c r="A10" s="2" t="s">
        <v>3</v>
      </c>
      <c r="B10" s="3">
        <f>+'[1]Municipio Summary'!$C5</f>
        <v>29135</v>
      </c>
      <c r="C10" s="4">
        <v>27.431096619186544</v>
      </c>
      <c r="D10" s="12">
        <f t="shared" si="0"/>
        <v>9590460</v>
      </c>
      <c r="E10" s="12">
        <f>+'[2]Municipio Summary'!$E5</f>
        <v>58092.82200830691</v>
      </c>
      <c r="F10" s="12"/>
      <c r="G10" s="15">
        <f>+'[2]Municipio Summary'!$F5</f>
        <v>22098</v>
      </c>
      <c r="H10" s="16">
        <f t="shared" si="1"/>
        <v>220980</v>
      </c>
      <c r="I10" s="60">
        <f t="shared" si="2"/>
        <v>4.8617259404297989E-4</v>
      </c>
      <c r="J10" s="17">
        <f t="shared" si="3"/>
        <v>7.5846919512613695</v>
      </c>
      <c r="K10" s="15">
        <f>+'[3]Municipio Summary'!$F5</f>
        <v>361985.99999999959</v>
      </c>
      <c r="L10" s="16">
        <f t="shared" si="1"/>
        <v>3619859.9999999958</v>
      </c>
      <c r="M10" s="60">
        <f t="shared" si="4"/>
        <v>8.1413530291525159E-3</v>
      </c>
      <c r="N10" s="17">
        <f t="shared" si="5"/>
        <v>124.2443796121502</v>
      </c>
      <c r="O10" s="15">
        <f>+'[1]Municipio Summary'!$F5</f>
        <v>45472.800000000003</v>
      </c>
      <c r="P10" s="16">
        <f t="shared" ref="P10" si="15">+O10*10</f>
        <v>454728</v>
      </c>
      <c r="Q10" s="60">
        <f t="shared" si="7"/>
        <v>4.6425058544652463E-4</v>
      </c>
      <c r="R10" s="17">
        <f t="shared" si="8"/>
        <v>15.60761970139008</v>
      </c>
      <c r="S10" s="15">
        <f>+'[4]Municipio Summary'!$F5</f>
        <v>1453451.8800000006</v>
      </c>
      <c r="T10" s="16">
        <f t="shared" ref="T10" si="16">+S10*10</f>
        <v>14534518.800000006</v>
      </c>
      <c r="U10" s="60">
        <f t="shared" si="10"/>
        <v>1.4843169392083929E-2</v>
      </c>
      <c r="V10" s="17">
        <f t="shared" si="11"/>
        <v>498.8679869572681</v>
      </c>
      <c r="W10" s="16"/>
      <c r="X10" s="64">
        <f t="shared" si="12"/>
        <v>5.9837364001814877E-3</v>
      </c>
      <c r="Y10">
        <f t="shared" si="13"/>
        <v>6.9241797087512191E-3</v>
      </c>
      <c r="Z10">
        <f t="shared" si="14"/>
        <v>1.157166567120371</v>
      </c>
    </row>
    <row r="11" spans="1:26" x14ac:dyDescent="0.3">
      <c r="A11" s="2" t="s">
        <v>4</v>
      </c>
      <c r="B11" s="3">
        <f>+'[1]Municipio Summary'!$C6</f>
        <v>11622</v>
      </c>
      <c r="C11" s="4">
        <v>32.905265875064529</v>
      </c>
      <c r="D11" s="12">
        <f t="shared" si="0"/>
        <v>4589099.9999999991</v>
      </c>
      <c r="E11" s="12">
        <f>+'[2]Municipio Summary'!$E6</f>
        <v>86165.229822187641</v>
      </c>
      <c r="F11" s="12"/>
      <c r="G11" s="15">
        <f>+'[2]Municipio Summary'!$F6</f>
        <v>1071978</v>
      </c>
      <c r="H11" s="16">
        <f t="shared" si="1"/>
        <v>10719780</v>
      </c>
      <c r="I11" s="60">
        <f t="shared" si="2"/>
        <v>2.3584320980043691E-2</v>
      </c>
      <c r="J11" s="17">
        <f t="shared" si="3"/>
        <v>922.36964377903973</v>
      </c>
      <c r="K11" s="15">
        <f>+'[3]Municipio Summary'!$F6</f>
        <v>690524.15999999945</v>
      </c>
      <c r="L11" s="16">
        <f t="shared" si="1"/>
        <v>6905241.599999994</v>
      </c>
      <c r="M11" s="60">
        <f t="shared" si="4"/>
        <v>1.553043753548203E-2</v>
      </c>
      <c r="N11" s="17">
        <f t="shared" si="5"/>
        <v>594.15260712441864</v>
      </c>
      <c r="O11" s="15">
        <f>+'[1]Municipio Summary'!$F6</f>
        <v>2226069.5999999987</v>
      </c>
      <c r="P11" s="16">
        <f t="shared" ref="P11" si="17">+O11*10</f>
        <v>22260695.999999985</v>
      </c>
      <c r="Q11" s="60">
        <f t="shared" si="7"/>
        <v>2.2726863422633095E-2</v>
      </c>
      <c r="R11" s="17">
        <f t="shared" si="8"/>
        <v>1915.3928755807938</v>
      </c>
      <c r="S11" s="15">
        <f>+'[4]Municipio Summary'!$F6</f>
        <v>1328142.9599999986</v>
      </c>
      <c r="T11" s="16">
        <f t="shared" ref="T11" si="18">+S11*10</f>
        <v>13281429.599999987</v>
      </c>
      <c r="U11" s="60">
        <f t="shared" si="10"/>
        <v>1.3563469973415097E-2</v>
      </c>
      <c r="V11" s="17">
        <f t="shared" si="11"/>
        <v>1142.7834796076395</v>
      </c>
      <c r="W11" s="16"/>
      <c r="X11" s="64">
        <f t="shared" si="12"/>
        <v>1.8851272977893477E-2</v>
      </c>
      <c r="Y11">
        <f t="shared" si="13"/>
        <v>5.046806030740693E-3</v>
      </c>
      <c r="Z11">
        <f t="shared" si="14"/>
        <v>0.26771698848449038</v>
      </c>
    </row>
    <row r="12" spans="1:26" x14ac:dyDescent="0.3">
      <c r="A12" s="2" t="s">
        <v>5</v>
      </c>
      <c r="B12" s="3">
        <f>+'[1]Municipio Summary'!$C7</f>
        <v>10656</v>
      </c>
      <c r="C12" s="4">
        <v>31.5746996996997</v>
      </c>
      <c r="D12" s="12">
        <f t="shared" si="0"/>
        <v>4037520.0000000005</v>
      </c>
      <c r="E12" s="12">
        <f>+'[2]Municipio Summary'!$E7</f>
        <v>88909.465335301633</v>
      </c>
      <c r="F12" s="12"/>
      <c r="G12" s="15">
        <f>+'[2]Municipio Summary'!$F7</f>
        <v>844272</v>
      </c>
      <c r="H12" s="16">
        <f t="shared" si="1"/>
        <v>8442720</v>
      </c>
      <c r="I12" s="60">
        <f t="shared" si="2"/>
        <v>1.8574617988861196E-2</v>
      </c>
      <c r="J12" s="17">
        <f t="shared" si="3"/>
        <v>792.29729729729729</v>
      </c>
      <c r="K12" s="15">
        <f>+'[3]Municipio Summary'!$F7</f>
        <v>514271.15999999916</v>
      </c>
      <c r="L12" s="16">
        <f t="shared" si="1"/>
        <v>5142711.5999999912</v>
      </c>
      <c r="M12" s="60">
        <f t="shared" si="4"/>
        <v>1.1566367390649847E-2</v>
      </c>
      <c r="N12" s="17">
        <f t="shared" si="5"/>
        <v>482.61182432432349</v>
      </c>
      <c r="O12" s="15">
        <f>+'[1]Municipio Summary'!$F7</f>
        <v>1814807.9999999979</v>
      </c>
      <c r="P12" s="16">
        <f t="shared" ref="P12" si="19">+O12*10</f>
        <v>18148079.999999978</v>
      </c>
      <c r="Q12" s="60">
        <f t="shared" si="7"/>
        <v>1.8528123987813273E-2</v>
      </c>
      <c r="R12" s="17">
        <f t="shared" si="8"/>
        <v>1703.0855855855834</v>
      </c>
      <c r="S12" s="15">
        <f>+'[4]Municipio Summary'!$F7</f>
        <v>1042580.5199999984</v>
      </c>
      <c r="T12" s="16">
        <f t="shared" ref="T12" si="20">+S12*10</f>
        <v>10425805.199999984</v>
      </c>
      <c r="U12" s="60">
        <f t="shared" si="10"/>
        <v>1.0647204407790175E-2</v>
      </c>
      <c r="V12" s="17">
        <f t="shared" si="11"/>
        <v>978.39763513513367</v>
      </c>
      <c r="W12" s="16"/>
      <c r="X12" s="64">
        <f t="shared" si="12"/>
        <v>1.4829078443778622E-2</v>
      </c>
      <c r="Y12">
        <f t="shared" si="13"/>
        <v>4.3145242414316144E-3</v>
      </c>
      <c r="Z12">
        <f t="shared" si="14"/>
        <v>0.29095026085331188</v>
      </c>
    </row>
    <row r="13" spans="1:26" x14ac:dyDescent="0.3">
      <c r="A13" s="2" t="s">
        <v>6</v>
      </c>
      <c r="B13" s="3">
        <f>+'[1]Municipio Summary'!$C8</f>
        <v>12869</v>
      </c>
      <c r="C13" s="4">
        <v>30.926256896417748</v>
      </c>
      <c r="D13" s="12">
        <f t="shared" si="0"/>
        <v>4775880</v>
      </c>
      <c r="E13" s="12">
        <f>+'[2]Municipio Summary'!$E8</f>
        <v>123987.83881127693</v>
      </c>
      <c r="F13" s="12"/>
      <c r="G13" s="15">
        <f>+'[2]Municipio Summary'!$F8</f>
        <v>411330</v>
      </c>
      <c r="H13" s="16">
        <f t="shared" si="1"/>
        <v>4113300</v>
      </c>
      <c r="I13" s="60">
        <f t="shared" si="2"/>
        <v>9.0495688798850078E-3</v>
      </c>
      <c r="J13" s="17">
        <f t="shared" si="3"/>
        <v>319.62856476804723</v>
      </c>
      <c r="K13" s="15">
        <f>+'[3]Municipio Summary'!$F8</f>
        <v>567047.27999999921</v>
      </c>
      <c r="L13" s="16">
        <f t="shared" si="1"/>
        <v>5670472.7999999924</v>
      </c>
      <c r="M13" s="60">
        <f t="shared" si="4"/>
        <v>1.2753344302544004E-2</v>
      </c>
      <c r="N13" s="17">
        <f t="shared" si="5"/>
        <v>440.63041417359489</v>
      </c>
      <c r="O13" s="15">
        <f>+'[1]Municipio Summary'!$F8</f>
        <v>778543.20000000019</v>
      </c>
      <c r="P13" s="16">
        <f t="shared" ref="P13" si="21">+O13*10</f>
        <v>7785432.0000000019</v>
      </c>
      <c r="Q13" s="60">
        <f t="shared" si="7"/>
        <v>7.9484688955905689E-3</v>
      </c>
      <c r="R13" s="17">
        <f t="shared" si="8"/>
        <v>604.9756779858576</v>
      </c>
      <c r="S13" s="15">
        <f>+'[4]Municipio Summary'!$F8</f>
        <v>1159605.2400000012</v>
      </c>
      <c r="T13" s="16">
        <f t="shared" ref="T13" si="22">+S13*10</f>
        <v>11596052.400000012</v>
      </c>
      <c r="U13" s="60">
        <f t="shared" si="10"/>
        <v>1.1842302619105731E-2</v>
      </c>
      <c r="V13" s="17">
        <f t="shared" si="11"/>
        <v>901.08418680550244</v>
      </c>
      <c r="W13" s="16"/>
      <c r="X13" s="64">
        <f t="shared" si="12"/>
        <v>1.0398421174281327E-2</v>
      </c>
      <c r="Y13">
        <f t="shared" si="13"/>
        <v>2.2695172208126065E-3</v>
      </c>
      <c r="Z13">
        <f t="shared" si="14"/>
        <v>0.21825594316431995</v>
      </c>
    </row>
    <row r="14" spans="1:26" x14ac:dyDescent="0.3">
      <c r="A14" s="2" t="s">
        <v>7</v>
      </c>
      <c r="B14" s="3">
        <f>+'[1]Municipio Summary'!$C9</f>
        <v>44158</v>
      </c>
      <c r="C14" s="4">
        <v>28.528126273834864</v>
      </c>
      <c r="D14" s="12">
        <f t="shared" si="0"/>
        <v>15116940</v>
      </c>
      <c r="E14" s="12">
        <f>+'[2]Municipio Summary'!$E9</f>
        <v>201183.32560371567</v>
      </c>
      <c r="F14" s="12"/>
      <c r="G14" s="15">
        <f>+'[2]Municipio Summary'!$F9</f>
        <v>884844</v>
      </c>
      <c r="H14" s="16">
        <f t="shared" si="1"/>
        <v>8848440</v>
      </c>
      <c r="I14" s="60">
        <f t="shared" si="2"/>
        <v>1.9467232455578173E-2</v>
      </c>
      <c r="J14" s="17">
        <f t="shared" si="3"/>
        <v>200.38135785135196</v>
      </c>
      <c r="K14" s="15">
        <f>+'[3]Municipio Summary'!$F9</f>
        <v>1172887.2000000007</v>
      </c>
      <c r="L14" s="16">
        <f t="shared" si="1"/>
        <v>11728872.000000007</v>
      </c>
      <c r="M14" s="60">
        <f t="shared" si="4"/>
        <v>2.637916593065541E-2</v>
      </c>
      <c r="N14" s="17">
        <f t="shared" si="5"/>
        <v>265.61148602744709</v>
      </c>
      <c r="O14" s="15">
        <f>+'[1]Municipio Summary'!$F9</f>
        <v>2064542.3999999983</v>
      </c>
      <c r="P14" s="16">
        <f t="shared" ref="P14" si="23">+O14*10</f>
        <v>20645423.999999981</v>
      </c>
      <c r="Q14" s="60">
        <f t="shared" si="7"/>
        <v>2.1077765562691808E-2</v>
      </c>
      <c r="R14" s="17">
        <f t="shared" si="8"/>
        <v>467.53530504098876</v>
      </c>
      <c r="S14" s="15">
        <f>+'[4]Municipio Summary'!$F9</f>
        <v>2839653.8400000003</v>
      </c>
      <c r="T14" s="16">
        <f t="shared" ref="T14" si="24">+S14*10</f>
        <v>28396538.400000002</v>
      </c>
      <c r="U14" s="60">
        <f t="shared" si="10"/>
        <v>2.8999558597014977E-2</v>
      </c>
      <c r="V14" s="17">
        <f t="shared" si="11"/>
        <v>643.06667874450841</v>
      </c>
      <c r="W14" s="16"/>
      <c r="X14" s="64">
        <f t="shared" si="12"/>
        <v>2.3980930636485091E-2</v>
      </c>
      <c r="Y14">
        <f t="shared" si="13"/>
        <v>4.4624357267614937E-3</v>
      </c>
      <c r="Z14">
        <f t="shared" si="14"/>
        <v>0.18608267520578414</v>
      </c>
    </row>
    <row r="15" spans="1:26" x14ac:dyDescent="0.3">
      <c r="A15" s="2" t="s">
        <v>8</v>
      </c>
      <c r="B15" s="3">
        <f>+'[1]Municipio Summary'!$C10</f>
        <v>8944</v>
      </c>
      <c r="C15" s="4">
        <v>27.626900715563508</v>
      </c>
      <c r="D15" s="12">
        <f t="shared" si="0"/>
        <v>2965140</v>
      </c>
      <c r="E15" s="12">
        <f>+'[2]Municipio Summary'!$E10</f>
        <v>50128.000192751409</v>
      </c>
      <c r="F15" s="12"/>
      <c r="G15" s="15">
        <f>+'[2]Municipio Summary'!$F10</f>
        <v>204798</v>
      </c>
      <c r="H15" s="16">
        <f t="shared" si="1"/>
        <v>2047980</v>
      </c>
      <c r="I15" s="60">
        <f t="shared" si="2"/>
        <v>4.5057097888865144E-3</v>
      </c>
      <c r="J15" s="17">
        <f t="shared" si="3"/>
        <v>228.97808586762076</v>
      </c>
      <c r="K15" s="15">
        <f>+'[3]Municipio Summary'!$F10</f>
        <v>200956.0799999999</v>
      </c>
      <c r="L15" s="16">
        <f t="shared" si="1"/>
        <v>2009560.7999999989</v>
      </c>
      <c r="M15" s="60">
        <f t="shared" si="4"/>
        <v>4.5196620605068051E-3</v>
      </c>
      <c r="N15" s="17">
        <f t="shared" si="5"/>
        <v>224.68255813953476</v>
      </c>
      <c r="O15" s="15">
        <f>+'[1]Municipio Summary'!$F10</f>
        <v>449445.60000000003</v>
      </c>
      <c r="P15" s="16">
        <f t="shared" ref="P15" si="25">+O15*10</f>
        <v>4494456</v>
      </c>
      <c r="Q15" s="60">
        <f t="shared" si="7"/>
        <v>4.5885756523980168E-3</v>
      </c>
      <c r="R15" s="17">
        <f t="shared" si="8"/>
        <v>502.51073345259391</v>
      </c>
      <c r="S15" s="15">
        <f>+'[4]Municipio Summary'!$F10</f>
        <v>479070.9599999995</v>
      </c>
      <c r="T15" s="16">
        <f t="shared" ref="T15" si="26">+S15*10</f>
        <v>4790709.599999995</v>
      </c>
      <c r="U15" s="60">
        <f t="shared" si="10"/>
        <v>4.892443642584338E-3</v>
      </c>
      <c r="V15" s="17">
        <f t="shared" si="11"/>
        <v>535.63389982110857</v>
      </c>
      <c r="W15" s="16"/>
      <c r="X15" s="64">
        <f t="shared" si="12"/>
        <v>4.6265977860939188E-3</v>
      </c>
      <c r="Y15">
        <f t="shared" si="13"/>
        <v>1.8089486757006447E-4</v>
      </c>
      <c r="Z15">
        <f t="shared" si="14"/>
        <v>3.9098896410182209E-2</v>
      </c>
    </row>
    <row r="16" spans="1:26" x14ac:dyDescent="0.3">
      <c r="A16" s="2" t="s">
        <v>9</v>
      </c>
      <c r="B16" s="3">
        <f>+'[1]Municipio Summary'!$C11</f>
        <v>10915</v>
      </c>
      <c r="C16" s="4">
        <v>27.893266147503436</v>
      </c>
      <c r="D16" s="12">
        <f t="shared" si="0"/>
        <v>3653460</v>
      </c>
      <c r="E16" s="12">
        <f>+'[2]Municipio Summary'!$E11</f>
        <v>59982.871565049791</v>
      </c>
      <c r="F16" s="12"/>
      <c r="G16" s="15">
        <f>+'[2]Municipio Summary'!$F11</f>
        <v>58560</v>
      </c>
      <c r="H16" s="16">
        <f t="shared" si="1"/>
        <v>585600</v>
      </c>
      <c r="I16" s="60">
        <f t="shared" si="2"/>
        <v>1.2883639744391755E-3</v>
      </c>
      <c r="J16" s="17">
        <f t="shared" si="3"/>
        <v>53.650939074667889</v>
      </c>
      <c r="K16" s="15">
        <f>+'[3]Municipio Summary'!$F11</f>
        <v>206327.15999999997</v>
      </c>
      <c r="L16" s="16">
        <f t="shared" si="1"/>
        <v>2063271.5999999996</v>
      </c>
      <c r="M16" s="60">
        <f t="shared" si="4"/>
        <v>4.6404619213517581E-3</v>
      </c>
      <c r="N16" s="17">
        <f t="shared" si="5"/>
        <v>189.03083829592302</v>
      </c>
      <c r="O16" s="15">
        <f>+'[1]Municipio Summary'!$F11</f>
        <v>132328.80000000002</v>
      </c>
      <c r="P16" s="16">
        <f t="shared" ref="P16" si="27">+O16*10</f>
        <v>1323288.0000000002</v>
      </c>
      <c r="Q16" s="60">
        <f t="shared" si="7"/>
        <v>1.3509993418359123E-3</v>
      </c>
      <c r="R16" s="17">
        <f t="shared" si="8"/>
        <v>121.23573064590016</v>
      </c>
      <c r="S16" s="15">
        <f>+'[4]Municipio Summary'!$F11</f>
        <v>603934.19999999972</v>
      </c>
      <c r="T16" s="16">
        <f t="shared" ref="T16" si="28">+S16*10</f>
        <v>6039341.9999999972</v>
      </c>
      <c r="U16" s="60">
        <f t="shared" si="10"/>
        <v>6.1675916180126212E-3</v>
      </c>
      <c r="V16" s="17">
        <f t="shared" si="11"/>
        <v>553.30664223545557</v>
      </c>
      <c r="W16" s="16"/>
      <c r="X16" s="64">
        <f t="shared" si="12"/>
        <v>3.3618542139098669E-3</v>
      </c>
      <c r="Y16">
        <f t="shared" si="13"/>
        <v>2.4392552920946223E-3</v>
      </c>
      <c r="Z16">
        <f t="shared" si="14"/>
        <v>0.72556843244482827</v>
      </c>
    </row>
    <row r="17" spans="1:26" x14ac:dyDescent="0.3">
      <c r="A17" s="2" t="s">
        <v>10</v>
      </c>
      <c r="B17" s="3">
        <f>+'[1]Municipio Summary'!$C12</f>
        <v>11622</v>
      </c>
      <c r="C17" s="4">
        <v>35.22070211667527</v>
      </c>
      <c r="D17" s="12">
        <f t="shared" si="0"/>
        <v>4912020</v>
      </c>
      <c r="E17" s="12">
        <f>+'[2]Municipio Summary'!$E12</f>
        <v>109338.0303354894</v>
      </c>
      <c r="F17" s="12"/>
      <c r="G17" s="15">
        <f>+'[2]Municipio Summary'!$F12</f>
        <v>787452</v>
      </c>
      <c r="H17" s="16">
        <f t="shared" si="1"/>
        <v>7874520</v>
      </c>
      <c r="I17" s="60">
        <f t="shared" si="2"/>
        <v>1.7324535321039579E-2</v>
      </c>
      <c r="J17" s="17">
        <f t="shared" si="3"/>
        <v>677.5529168817759</v>
      </c>
      <c r="K17" s="15">
        <f>+'[3]Municipio Summary'!$F12</f>
        <v>886899.71999999962</v>
      </c>
      <c r="L17" s="16">
        <f t="shared" si="1"/>
        <v>8868997.1999999955</v>
      </c>
      <c r="M17" s="60">
        <f t="shared" si="4"/>
        <v>1.9947080058279942E-2</v>
      </c>
      <c r="N17" s="17">
        <f t="shared" si="5"/>
        <v>763.12142488384063</v>
      </c>
      <c r="O17" s="15">
        <f>+'[1]Municipio Summary'!$F12</f>
        <v>1643623.1999999995</v>
      </c>
      <c r="P17" s="16">
        <f t="shared" ref="P17" si="29">+O17*10</f>
        <v>16436231.999999994</v>
      </c>
      <c r="Q17" s="60">
        <f t="shared" si="7"/>
        <v>1.678042770301125E-2</v>
      </c>
      <c r="R17" s="17">
        <f t="shared" si="8"/>
        <v>1414.2343830665973</v>
      </c>
      <c r="S17" s="15">
        <f>+'[4]Municipio Summary'!$F12</f>
        <v>1628580.5999999996</v>
      </c>
      <c r="T17" s="16">
        <f t="shared" ref="T17" si="30">+S17*10</f>
        <v>16285805.999999996</v>
      </c>
      <c r="U17" s="60">
        <f t="shared" si="10"/>
        <v>1.6631646390977639E-2</v>
      </c>
      <c r="V17" s="17">
        <f t="shared" si="11"/>
        <v>1401.2911719153326</v>
      </c>
      <c r="W17" s="16"/>
      <c r="X17" s="64">
        <f t="shared" si="12"/>
        <v>1.7670922368327104E-2</v>
      </c>
      <c r="Y17">
        <f t="shared" si="13"/>
        <v>1.5463886016685985E-3</v>
      </c>
      <c r="Z17">
        <f t="shared" si="14"/>
        <v>8.7510350022266231E-2</v>
      </c>
    </row>
    <row r="18" spans="1:26" x14ac:dyDescent="0.3">
      <c r="A18" s="2" t="s">
        <v>11</v>
      </c>
      <c r="B18" s="3">
        <f>+'[1]Municipio Summary'!$C13</f>
        <v>88730</v>
      </c>
      <c r="C18" s="4">
        <v>24.187197114842782</v>
      </c>
      <c r="D18" s="12">
        <f t="shared" si="0"/>
        <v>25753560.000000004</v>
      </c>
      <c r="E18" s="12">
        <f>+'[2]Municipio Summary'!$E13</f>
        <v>132818.37110609713</v>
      </c>
      <c r="F18" s="12"/>
      <c r="G18" s="15">
        <f>+'[2]Municipio Summary'!$F13</f>
        <v>1219722</v>
      </c>
      <c r="H18" s="16">
        <f t="shared" si="1"/>
        <v>12197220</v>
      </c>
      <c r="I18" s="60">
        <f t="shared" si="2"/>
        <v>2.6834799925391055E-2</v>
      </c>
      <c r="J18" s="17">
        <f t="shared" si="3"/>
        <v>137.46444269131072</v>
      </c>
      <c r="K18" s="15">
        <f>+'[3]Municipio Summary'!$F13</f>
        <v>732863.39999999909</v>
      </c>
      <c r="L18" s="16">
        <f t="shared" si="1"/>
        <v>7328633.9999999907</v>
      </c>
      <c r="M18" s="60">
        <f t="shared" si="4"/>
        <v>1.6482680715676878E-2</v>
      </c>
      <c r="N18" s="17">
        <f t="shared" si="5"/>
        <v>82.594770652541314</v>
      </c>
      <c r="O18" s="15">
        <f>+'[1]Municipio Summary'!$F13</f>
        <v>2876637.5999999987</v>
      </c>
      <c r="P18" s="16">
        <f t="shared" ref="P18" si="31">+O18*10</f>
        <v>28766375.999999985</v>
      </c>
      <c r="Q18" s="60">
        <f t="shared" si="7"/>
        <v>2.9368780675865239E-2</v>
      </c>
      <c r="R18" s="17">
        <f t="shared" si="8"/>
        <v>324.20123971599219</v>
      </c>
      <c r="S18" s="15">
        <f>+'[4]Municipio Summary'!$F13</f>
        <v>2252785.439999999</v>
      </c>
      <c r="T18" s="16">
        <f t="shared" ref="T18" si="32">+S18*10</f>
        <v>22527854.399999991</v>
      </c>
      <c r="U18" s="60">
        <f t="shared" si="10"/>
        <v>2.3006249020050322E-2</v>
      </c>
      <c r="V18" s="17">
        <f t="shared" si="11"/>
        <v>253.89219429730633</v>
      </c>
      <c r="W18" s="16"/>
      <c r="X18" s="64">
        <f t="shared" si="12"/>
        <v>2.3923127584245876E-2</v>
      </c>
      <c r="Y18">
        <f t="shared" si="13"/>
        <v>5.6075511387750701E-3</v>
      </c>
      <c r="Z18">
        <f t="shared" si="14"/>
        <v>0.23439874736394489</v>
      </c>
    </row>
    <row r="19" spans="1:26" x14ac:dyDescent="0.3">
      <c r="A19" s="2" t="s">
        <v>12</v>
      </c>
      <c r="B19" s="3">
        <f>+'[1]Municipio Summary'!$C14</f>
        <v>30667</v>
      </c>
      <c r="C19" s="4">
        <v>28.882838230019239</v>
      </c>
      <c r="D19" s="12">
        <f t="shared" si="0"/>
        <v>10629000</v>
      </c>
      <c r="E19" s="12">
        <f>+'[2]Municipio Summary'!$E14</f>
        <v>152324.05295771154</v>
      </c>
      <c r="F19" s="12"/>
      <c r="G19" s="15">
        <f>+'[2]Municipio Summary'!$F14</f>
        <v>363342</v>
      </c>
      <c r="H19" s="16">
        <f t="shared" si="1"/>
        <v>3633420</v>
      </c>
      <c r="I19" s="60">
        <f t="shared" si="2"/>
        <v>7.9937968442738896E-3</v>
      </c>
      <c r="J19" s="17">
        <f t="shared" si="3"/>
        <v>118.47979913261813</v>
      </c>
      <c r="K19" s="15">
        <f>+'[3]Municipio Summary'!$F14</f>
        <v>793383.23999999964</v>
      </c>
      <c r="L19" s="16">
        <f t="shared" si="1"/>
        <v>7933832.3999999966</v>
      </c>
      <c r="M19" s="60">
        <f t="shared" si="4"/>
        <v>1.7843820048987647E-2</v>
      </c>
      <c r="N19" s="17">
        <f t="shared" si="5"/>
        <v>258.7091140313691</v>
      </c>
      <c r="O19" s="15">
        <f>+'[1]Municipio Summary'!$F14</f>
        <v>829595.99999999977</v>
      </c>
      <c r="P19" s="16">
        <f t="shared" ref="P19" si="33">+O19*10</f>
        <v>8295959.9999999981</v>
      </c>
      <c r="Q19" s="60">
        <f t="shared" si="7"/>
        <v>8.4696880043475427E-3</v>
      </c>
      <c r="R19" s="17">
        <f t="shared" si="8"/>
        <v>270.51749437506106</v>
      </c>
      <c r="S19" s="15">
        <f>+'[4]Municipio Summary'!$F14</f>
        <v>2039631.1199999955</v>
      </c>
      <c r="T19" s="16">
        <f t="shared" ref="T19" si="34">+S19*10</f>
        <v>20396311.199999955</v>
      </c>
      <c r="U19" s="60">
        <f t="shared" si="10"/>
        <v>2.0829441021140503E-2</v>
      </c>
      <c r="V19" s="17">
        <f t="shared" si="11"/>
        <v>665.08987511005171</v>
      </c>
      <c r="W19" s="16"/>
      <c r="X19" s="64">
        <f t="shared" si="12"/>
        <v>1.3784186479687396E-2</v>
      </c>
      <c r="Y19">
        <f t="shared" si="13"/>
        <v>6.5291332361232758E-3</v>
      </c>
      <c r="Z19">
        <f t="shared" si="14"/>
        <v>0.47366837685667657</v>
      </c>
    </row>
    <row r="20" spans="1:26" x14ac:dyDescent="0.3">
      <c r="A20" s="2" t="s">
        <v>13</v>
      </c>
      <c r="B20" s="3">
        <f>+'[1]Municipio Summary'!$C15</f>
        <v>62336</v>
      </c>
      <c r="C20" s="4">
        <v>25.306564425051334</v>
      </c>
      <c r="D20" s="12">
        <f t="shared" si="0"/>
        <v>18930120</v>
      </c>
      <c r="E20" s="12">
        <f>+'[2]Municipio Summary'!$E15</f>
        <v>81823.020654950436</v>
      </c>
      <c r="F20" s="12"/>
      <c r="G20" s="15">
        <f>+'[2]Municipio Summary'!$F15</f>
        <v>1015326</v>
      </c>
      <c r="H20" s="16">
        <f t="shared" si="1"/>
        <v>10153260</v>
      </c>
      <c r="I20" s="60">
        <f t="shared" si="2"/>
        <v>2.2337934438378251E-2</v>
      </c>
      <c r="J20" s="17">
        <f t="shared" si="3"/>
        <v>162.87955595482546</v>
      </c>
      <c r="K20" s="15">
        <f>+'[3]Municipio Summary'!$F15</f>
        <v>734327.99999999953</v>
      </c>
      <c r="L20" s="16">
        <f t="shared" si="1"/>
        <v>7343279.9999999953</v>
      </c>
      <c r="M20" s="60">
        <f t="shared" si="4"/>
        <v>1.6515620734480093E-2</v>
      </c>
      <c r="N20" s="17">
        <f t="shared" si="5"/>
        <v>117.80159137576995</v>
      </c>
      <c r="O20" s="15">
        <f>+'[1]Municipio Summary'!$F15</f>
        <v>2811816.0000000005</v>
      </c>
      <c r="P20" s="16">
        <f t="shared" ref="P20" si="35">+O20*10</f>
        <v>28118160.000000004</v>
      </c>
      <c r="Q20" s="60">
        <f t="shared" si="7"/>
        <v>2.8706990204427817E-2</v>
      </c>
      <c r="R20" s="17">
        <f t="shared" si="8"/>
        <v>451.07417864476395</v>
      </c>
      <c r="S20" s="15">
        <f>+'[4]Municipio Summary'!$F15</f>
        <v>2196366.12</v>
      </c>
      <c r="T20" s="16">
        <f t="shared" ref="T20" si="36">+S20*10</f>
        <v>21963661.200000003</v>
      </c>
      <c r="U20" s="60">
        <f t="shared" si="10"/>
        <v>2.2430074785959979E-2</v>
      </c>
      <c r="V20" s="17">
        <f t="shared" si="11"/>
        <v>352.34312756673518</v>
      </c>
      <c r="W20" s="16"/>
      <c r="X20" s="64">
        <f t="shared" si="12"/>
        <v>2.2497655040811537E-2</v>
      </c>
      <c r="Y20">
        <f t="shared" si="13"/>
        <v>4.9789776520197176E-3</v>
      </c>
      <c r="Z20">
        <f t="shared" si="14"/>
        <v>0.22131096076402973</v>
      </c>
    </row>
    <row r="21" spans="1:26" x14ac:dyDescent="0.3">
      <c r="A21" s="2" t="s">
        <v>14</v>
      </c>
      <c r="B21" s="3">
        <f>+'[1]Municipio Summary'!$C16</f>
        <v>32443</v>
      </c>
      <c r="C21" s="4">
        <v>29.91076657522424</v>
      </c>
      <c r="D21" s="12">
        <f t="shared" si="0"/>
        <v>11644740</v>
      </c>
      <c r="E21" s="12">
        <f>+'[2]Municipio Summary'!$E16</f>
        <v>125970.15879072421</v>
      </c>
      <c r="F21" s="12"/>
      <c r="G21" s="15">
        <f>+'[2]Municipio Summary'!$F16</f>
        <v>921588</v>
      </c>
      <c r="H21" s="16">
        <f t="shared" si="1"/>
        <v>9215880</v>
      </c>
      <c r="I21" s="60">
        <f t="shared" si="2"/>
        <v>2.0275628047736527E-2</v>
      </c>
      <c r="J21" s="17">
        <f t="shared" si="3"/>
        <v>284.06374256388125</v>
      </c>
      <c r="K21" s="15">
        <f>+'[3]Municipio Summary'!$F16</f>
        <v>992398.43999999983</v>
      </c>
      <c r="L21" s="16">
        <f t="shared" si="1"/>
        <v>9923984.3999999985</v>
      </c>
      <c r="M21" s="60">
        <f t="shared" si="4"/>
        <v>2.2319830174703549E-2</v>
      </c>
      <c r="N21" s="17">
        <f t="shared" si="5"/>
        <v>305.8898498905773</v>
      </c>
      <c r="O21" s="15">
        <f>+'[1]Municipio Summary'!$F16</f>
        <v>2001962.3999999997</v>
      </c>
      <c r="P21" s="16">
        <f t="shared" ref="P21" si="37">+O21*10</f>
        <v>20019623.999999996</v>
      </c>
      <c r="Q21" s="60">
        <f t="shared" si="7"/>
        <v>2.0438860510941251E-2</v>
      </c>
      <c r="R21" s="17">
        <f t="shared" si="8"/>
        <v>617.07067780414866</v>
      </c>
      <c r="S21" s="15">
        <f>+'[4]Municipio Summary'!$F16</f>
        <v>2555955.4800000018</v>
      </c>
      <c r="T21" s="16">
        <f t="shared" ref="T21" si="38">+S21*10</f>
        <v>25559554.800000019</v>
      </c>
      <c r="U21" s="60">
        <f t="shared" si="10"/>
        <v>2.6102329681712749E-2</v>
      </c>
      <c r="V21" s="17">
        <f t="shared" si="11"/>
        <v>787.82957186450142</v>
      </c>
      <c r="W21" s="16"/>
      <c r="X21" s="64">
        <f t="shared" si="12"/>
        <v>2.2284162103773521E-2</v>
      </c>
      <c r="Y21">
        <f t="shared" si="13"/>
        <v>2.709183326347623E-3</v>
      </c>
      <c r="Z21">
        <f t="shared" si="14"/>
        <v>0.1215743860474278</v>
      </c>
    </row>
    <row r="22" spans="1:26" x14ac:dyDescent="0.3">
      <c r="A22" s="2" t="s">
        <v>15</v>
      </c>
      <c r="B22" s="3">
        <f>+'[1]Municipio Summary'!$C17</f>
        <v>81610</v>
      </c>
      <c r="C22" s="4">
        <v>23.215108442592818</v>
      </c>
      <c r="D22" s="12">
        <f t="shared" si="0"/>
        <v>22735019.999999996</v>
      </c>
      <c r="E22" s="12">
        <f>+'[2]Municipio Summary'!$E17</f>
        <v>109339.53629050069</v>
      </c>
      <c r="F22" s="12"/>
      <c r="G22" s="15">
        <f>+'[2]Municipio Summary'!$F17</f>
        <v>583572</v>
      </c>
      <c r="H22" s="16">
        <f t="shared" si="1"/>
        <v>5835720</v>
      </c>
      <c r="I22" s="60">
        <f t="shared" si="2"/>
        <v>1.2839022221506464E-2</v>
      </c>
      <c r="J22" s="17">
        <f t="shared" si="3"/>
        <v>71.507413307192749</v>
      </c>
      <c r="K22" s="15">
        <f>+'[3]Municipio Summary'!$F17</f>
        <v>632587.56000000006</v>
      </c>
      <c r="L22" s="16">
        <f t="shared" si="1"/>
        <v>6325875.6000000006</v>
      </c>
      <c r="M22" s="60">
        <f t="shared" si="4"/>
        <v>1.4227397324234101E-2</v>
      </c>
      <c r="N22" s="17">
        <f t="shared" si="5"/>
        <v>77.51348609239065</v>
      </c>
      <c r="O22" s="15">
        <f>+'[1]Municipio Summary'!$F17</f>
        <v>1433390.3999999994</v>
      </c>
      <c r="P22" s="16">
        <f t="shared" ref="P22" si="39">+O22*10</f>
        <v>14333903.999999994</v>
      </c>
      <c r="Q22" s="60">
        <f t="shared" si="7"/>
        <v>1.4634074267989388E-2</v>
      </c>
      <c r="R22" s="17">
        <f t="shared" si="8"/>
        <v>175.63906384021558</v>
      </c>
      <c r="S22" s="15">
        <f>+'[4]Municipio Summary'!$F17</f>
        <v>1691707.559999997</v>
      </c>
      <c r="T22" s="16">
        <f t="shared" ref="T22" si="40">+S22*10</f>
        <v>16917075.599999972</v>
      </c>
      <c r="U22" s="60">
        <f t="shared" si="10"/>
        <v>1.7276321438965653E-2</v>
      </c>
      <c r="V22" s="17">
        <f t="shared" si="11"/>
        <v>207.29169954662385</v>
      </c>
      <c r="W22" s="16"/>
      <c r="X22" s="64">
        <f t="shared" si="12"/>
        <v>1.4744203813173902E-2</v>
      </c>
      <c r="Y22">
        <f t="shared" si="13"/>
        <v>1.8547734840860897E-3</v>
      </c>
      <c r="Z22">
        <f t="shared" si="14"/>
        <v>0.12579678818796949</v>
      </c>
    </row>
    <row r="23" spans="1:26" x14ac:dyDescent="0.3">
      <c r="A23" s="2" t="s">
        <v>16</v>
      </c>
      <c r="B23" s="3">
        <f>+'[1]Municipio Summary'!$C18</f>
        <v>11474</v>
      </c>
      <c r="C23" s="4">
        <v>24.402562314798676</v>
      </c>
      <c r="D23" s="12">
        <f t="shared" si="0"/>
        <v>3359940</v>
      </c>
      <c r="E23" s="12">
        <f>+'[2]Municipio Summary'!$E18</f>
        <v>11623.624230721181</v>
      </c>
      <c r="F23" s="12"/>
      <c r="G23" s="15">
        <f>+'[2]Municipio Summary'!$F18</f>
        <v>156588</v>
      </c>
      <c r="H23" s="16">
        <f t="shared" si="1"/>
        <v>1565880</v>
      </c>
      <c r="I23" s="60">
        <f t="shared" si="2"/>
        <v>3.4450535865690169E-3</v>
      </c>
      <c r="J23" s="17">
        <f t="shared" si="3"/>
        <v>136.47202370576957</v>
      </c>
      <c r="K23" s="15">
        <f>+'[3]Municipio Summary'!$F18</f>
        <v>52780.200000000026</v>
      </c>
      <c r="L23" s="16">
        <f t="shared" si="1"/>
        <v>527802.00000000023</v>
      </c>
      <c r="M23" s="60">
        <f t="shared" si="4"/>
        <v>1.1870686743389973E-3</v>
      </c>
      <c r="N23" s="17">
        <f t="shared" si="5"/>
        <v>45.999825692870857</v>
      </c>
      <c r="O23" s="15">
        <f>+'[1]Municipio Summary'!$F18</f>
        <v>807182.39999999979</v>
      </c>
      <c r="P23" s="16">
        <f t="shared" ref="P23" si="41">+O23*10</f>
        <v>8071823.9999999981</v>
      </c>
      <c r="Q23" s="60">
        <f t="shared" si="7"/>
        <v>8.2408583100695518E-3</v>
      </c>
      <c r="R23" s="17">
        <f t="shared" si="8"/>
        <v>703.48823426878141</v>
      </c>
      <c r="S23" s="15">
        <f>+'[4]Municipio Summary'!$F18</f>
        <v>241268.87999999995</v>
      </c>
      <c r="T23" s="16">
        <f t="shared" ref="T23" si="42">+S23*10</f>
        <v>2412688.7999999993</v>
      </c>
      <c r="U23" s="60">
        <f t="shared" si="10"/>
        <v>2.4639239208100704E-3</v>
      </c>
      <c r="V23" s="17">
        <f t="shared" si="11"/>
        <v>210.27442914415195</v>
      </c>
      <c r="W23" s="16"/>
      <c r="X23" s="64">
        <f t="shared" si="12"/>
        <v>3.8342261229469092E-3</v>
      </c>
      <c r="Y23">
        <f t="shared" si="13"/>
        <v>3.0797745143953596E-3</v>
      </c>
      <c r="Z23">
        <f t="shared" si="14"/>
        <v>0.80323236440429513</v>
      </c>
    </row>
    <row r="24" spans="1:26" x14ac:dyDescent="0.3">
      <c r="A24" s="2" t="s">
        <v>17</v>
      </c>
      <c r="B24" s="3">
        <f>+'[1]Municipio Summary'!$C19</f>
        <v>21359</v>
      </c>
      <c r="C24" s="4">
        <v>28.883842876539163</v>
      </c>
      <c r="D24" s="12">
        <f t="shared" si="0"/>
        <v>7403160</v>
      </c>
      <c r="E24" s="12">
        <f>+'[2]Municipio Summary'!$E19</f>
        <v>96741.849673120683</v>
      </c>
      <c r="F24" s="12"/>
      <c r="G24" s="15">
        <f>+'[2]Municipio Summary'!$F19</f>
        <v>764220</v>
      </c>
      <c r="H24" s="16">
        <f t="shared" si="1"/>
        <v>7642200</v>
      </c>
      <c r="I24" s="60">
        <f t="shared" si="2"/>
        <v>1.6813413875442395E-2</v>
      </c>
      <c r="J24" s="17">
        <f t="shared" si="3"/>
        <v>357.79764970270145</v>
      </c>
      <c r="K24" s="15">
        <f>+'[3]Municipio Summary'!$F19</f>
        <v>685562.4</v>
      </c>
      <c r="L24" s="16">
        <f t="shared" si="1"/>
        <v>6855624</v>
      </c>
      <c r="M24" s="60">
        <f t="shared" si="4"/>
        <v>1.5418843606971195E-2</v>
      </c>
      <c r="N24" s="17">
        <f t="shared" si="5"/>
        <v>320.97120651715903</v>
      </c>
      <c r="O24" s="15">
        <f>+'[1]Municipio Summary'!$F19</f>
        <v>1694851.1999999988</v>
      </c>
      <c r="P24" s="16">
        <f t="shared" ref="P24" si="43">+O24*10</f>
        <v>16948511.999999989</v>
      </c>
      <c r="Q24" s="60">
        <f t="shared" si="7"/>
        <v>1.7303435500887216E-2</v>
      </c>
      <c r="R24" s="17">
        <f t="shared" si="8"/>
        <v>793.50681211667165</v>
      </c>
      <c r="S24" s="15">
        <f>+'[4]Municipio Summary'!$F19</f>
        <v>1483560.3599999964</v>
      </c>
      <c r="T24" s="16">
        <f t="shared" ref="T24" si="44">+S24*10</f>
        <v>14835603.599999964</v>
      </c>
      <c r="U24" s="60">
        <f t="shared" si="10"/>
        <v>1.5150647936731798E-2</v>
      </c>
      <c r="V24" s="17">
        <f t="shared" si="11"/>
        <v>694.58324827941215</v>
      </c>
      <c r="W24" s="16"/>
      <c r="X24" s="64">
        <f t="shared" si="12"/>
        <v>1.617158523000815E-2</v>
      </c>
      <c r="Y24">
        <f t="shared" si="13"/>
        <v>1.049120576744117E-3</v>
      </c>
      <c r="Z24">
        <f t="shared" si="14"/>
        <v>6.4874318863765976E-2</v>
      </c>
    </row>
    <row r="25" spans="1:26" x14ac:dyDescent="0.3">
      <c r="A25" s="2" t="s">
        <v>18</v>
      </c>
      <c r="B25" s="3">
        <f>+'[1]Municipio Summary'!$C20</f>
        <v>5899</v>
      </c>
      <c r="C25" s="4">
        <v>29.516019664349891</v>
      </c>
      <c r="D25" s="12">
        <f t="shared" si="0"/>
        <v>2089380</v>
      </c>
      <c r="E25" s="12">
        <f>+'[2]Municipio Summary'!$E20</f>
        <v>83944.27487050026</v>
      </c>
      <c r="F25" s="12"/>
      <c r="G25" s="15">
        <f>+'[2]Municipio Summary'!$F20</f>
        <v>231876</v>
      </c>
      <c r="H25" s="16">
        <f t="shared" si="1"/>
        <v>2318760</v>
      </c>
      <c r="I25" s="60">
        <f t="shared" si="2"/>
        <v>5.1014461225590549E-3</v>
      </c>
      <c r="J25" s="17">
        <f t="shared" si="3"/>
        <v>393.07679267672489</v>
      </c>
      <c r="K25" s="15">
        <f>+'[3]Municipio Summary'!$F20</f>
        <v>237946.43999999983</v>
      </c>
      <c r="L25" s="16">
        <f t="shared" si="1"/>
        <v>2379464.3999999985</v>
      </c>
      <c r="M25" s="60">
        <f t="shared" si="4"/>
        <v>5.3516046755124735E-3</v>
      </c>
      <c r="N25" s="17">
        <f t="shared" si="5"/>
        <v>403.36741820647541</v>
      </c>
      <c r="O25" s="15">
        <f>+'[1]Municipio Summary'!$F20</f>
        <v>522223.20000000013</v>
      </c>
      <c r="P25" s="16">
        <f t="shared" ref="P25" si="45">+O25*10</f>
        <v>5222232.0000000009</v>
      </c>
      <c r="Q25" s="60">
        <f t="shared" si="7"/>
        <v>5.331592211910363E-3</v>
      </c>
      <c r="R25" s="17">
        <f t="shared" si="8"/>
        <v>885.27411425665377</v>
      </c>
      <c r="S25" s="15">
        <f>+'[4]Municipio Summary'!$F20</f>
        <v>437046.36</v>
      </c>
      <c r="T25" s="16">
        <f t="shared" ref="T25" si="46">+S25*10</f>
        <v>4370463.5999999996</v>
      </c>
      <c r="U25" s="60">
        <f t="shared" si="10"/>
        <v>4.4632734271695951E-3</v>
      </c>
      <c r="V25" s="17">
        <f t="shared" si="11"/>
        <v>740.88211561281571</v>
      </c>
      <c r="W25" s="16"/>
      <c r="X25" s="64">
        <f t="shared" si="12"/>
        <v>5.0619791092878716E-3</v>
      </c>
      <c r="Y25">
        <f t="shared" si="13"/>
        <v>4.1496197924384426E-4</v>
      </c>
      <c r="Z25">
        <f t="shared" si="14"/>
        <v>8.1976233067113907E-2</v>
      </c>
    </row>
    <row r="26" spans="1:26" x14ac:dyDescent="0.3">
      <c r="A26" s="2" t="s">
        <v>19</v>
      </c>
      <c r="B26" s="3">
        <f>+'[1]Municipio Summary'!$C21</f>
        <v>7819</v>
      </c>
      <c r="C26" s="4">
        <v>36.675406062156284</v>
      </c>
      <c r="D26" s="12">
        <f t="shared" si="0"/>
        <v>3441180</v>
      </c>
      <c r="E26" s="12">
        <f>+'[2]Municipio Summary'!$E21</f>
        <v>172523.46238466183</v>
      </c>
      <c r="F26" s="12"/>
      <c r="G26" s="15">
        <f>+'[2]Municipio Summary'!$F21</f>
        <v>760470</v>
      </c>
      <c r="H26" s="16">
        <f t="shared" si="1"/>
        <v>7604700</v>
      </c>
      <c r="I26" s="60">
        <f t="shared" si="2"/>
        <v>1.6730911059456281E-2</v>
      </c>
      <c r="J26" s="17">
        <f t="shared" si="3"/>
        <v>972.59240312060365</v>
      </c>
      <c r="K26" s="15">
        <f>+'[3]Municipio Summary'!$F21</f>
        <v>773897.04000000062</v>
      </c>
      <c r="L26" s="16">
        <f t="shared" si="1"/>
        <v>7738970.400000006</v>
      </c>
      <c r="M26" s="60">
        <f t="shared" si="4"/>
        <v>1.7405559913522009E-2</v>
      </c>
      <c r="N26" s="17">
        <f t="shared" si="5"/>
        <v>989.76472694718075</v>
      </c>
      <c r="O26" s="15">
        <f>+'[1]Municipio Summary'!$F21</f>
        <v>1312223.9999999995</v>
      </c>
      <c r="P26" s="16">
        <f t="shared" ref="P26" si="47">+O26*10</f>
        <v>13122239.999999996</v>
      </c>
      <c r="Q26" s="60">
        <f t="shared" si="7"/>
        <v>1.3397036475365056E-2</v>
      </c>
      <c r="R26" s="17">
        <f t="shared" si="8"/>
        <v>1678.2504156541752</v>
      </c>
      <c r="S26" s="15">
        <f>+'[4]Municipio Summary'!$F21</f>
        <v>1234810.0799999998</v>
      </c>
      <c r="T26" s="16">
        <f t="shared" ref="T26" si="48">+S26*10</f>
        <v>12348100.799999999</v>
      </c>
      <c r="U26" s="60">
        <f t="shared" si="10"/>
        <v>1.261032128871903E-2</v>
      </c>
      <c r="V26" s="17">
        <f t="shared" si="11"/>
        <v>1579.2429722470902</v>
      </c>
      <c r="W26" s="16"/>
      <c r="X26" s="64">
        <f t="shared" si="12"/>
        <v>1.5035957184265593E-2</v>
      </c>
      <c r="Y26">
        <f t="shared" si="13"/>
        <v>2.3845094758566453E-3</v>
      </c>
      <c r="Z26">
        <f t="shared" si="14"/>
        <v>0.15858714191816933</v>
      </c>
    </row>
    <row r="27" spans="1:26" x14ac:dyDescent="0.3">
      <c r="A27" s="2" t="s">
        <v>20</v>
      </c>
      <c r="B27" s="3">
        <f>+'[1]Municipio Summary'!$C22</f>
        <v>17423</v>
      </c>
      <c r="C27" s="4">
        <v>31.816564311542216</v>
      </c>
      <c r="D27" s="12">
        <f t="shared" si="0"/>
        <v>6652080.0000000009</v>
      </c>
      <c r="E27" s="12">
        <f>+'[2]Municipio Summary'!$E22</f>
        <v>68011.740465847863</v>
      </c>
      <c r="F27" s="12"/>
      <c r="G27" s="15">
        <f>+'[2]Municipio Summary'!$F22</f>
        <v>953874</v>
      </c>
      <c r="H27" s="16">
        <f t="shared" si="1"/>
        <v>9538740</v>
      </c>
      <c r="I27" s="60">
        <f t="shared" si="2"/>
        <v>2.0985944292250584E-2</v>
      </c>
      <c r="J27" s="17">
        <f t="shared" si="3"/>
        <v>547.47976812259662</v>
      </c>
      <c r="K27" s="15">
        <f>+'[3]Municipio Summary'!$F22</f>
        <v>855081.60000000021</v>
      </c>
      <c r="L27" s="16">
        <f t="shared" si="1"/>
        <v>8550816.0000000019</v>
      </c>
      <c r="M27" s="60">
        <f t="shared" si="4"/>
        <v>1.9231465234380858E-2</v>
      </c>
      <c r="N27" s="17">
        <f t="shared" si="5"/>
        <v>490.7774780462608</v>
      </c>
      <c r="O27" s="15">
        <f>+'[1]Municipio Summary'!$F22</f>
        <v>2056264.7999999991</v>
      </c>
      <c r="P27" s="16">
        <f t="shared" ref="P27" si="49">+O27*10</f>
        <v>20562647.999999993</v>
      </c>
      <c r="Q27" s="60">
        <f t="shared" si="7"/>
        <v>2.099325612746698E-2</v>
      </c>
      <c r="R27" s="17">
        <f t="shared" si="8"/>
        <v>1180.2013430522868</v>
      </c>
      <c r="S27" s="15">
        <f>+'[4]Municipio Summary'!$F22</f>
        <v>1756142.7599999991</v>
      </c>
      <c r="T27" s="16">
        <f t="shared" ref="T27" si="50">+S27*10</f>
        <v>17561427.59999999</v>
      </c>
      <c r="U27" s="60">
        <f t="shared" si="10"/>
        <v>1.7934356700795465E-2</v>
      </c>
      <c r="V27" s="17">
        <f t="shared" si="11"/>
        <v>1007.9451070424146</v>
      </c>
      <c r="W27" s="16"/>
      <c r="X27" s="64">
        <f t="shared" si="12"/>
        <v>1.9786255588723472E-2</v>
      </c>
      <c r="Y27">
        <f t="shared" si="13"/>
        <v>1.4869908220158669E-3</v>
      </c>
      <c r="Z27">
        <f t="shared" si="14"/>
        <v>7.5152714739181309E-2</v>
      </c>
    </row>
    <row r="28" spans="1:26" x14ac:dyDescent="0.3">
      <c r="A28" s="2" t="s">
        <v>21</v>
      </c>
      <c r="B28" s="3">
        <f>+'[1]Municipio Summary'!$C23</f>
        <v>16930</v>
      </c>
      <c r="C28" s="4">
        <v>31.304193738924987</v>
      </c>
      <c r="D28" s="12">
        <f t="shared" si="0"/>
        <v>6359760</v>
      </c>
      <c r="E28" s="12">
        <f>+'[2]Municipio Summary'!$E23</f>
        <v>228272.13089903264</v>
      </c>
      <c r="F28" s="12"/>
      <c r="G28" s="15">
        <f>+'[2]Municipio Summary'!$F23</f>
        <v>995496</v>
      </c>
      <c r="H28" s="16">
        <f t="shared" si="1"/>
        <v>9954960</v>
      </c>
      <c r="I28" s="60">
        <f t="shared" si="2"/>
        <v>2.1901659547443674E-2</v>
      </c>
      <c r="J28" s="17">
        <f t="shared" si="3"/>
        <v>588.00708800945063</v>
      </c>
      <c r="K28" s="15">
        <f>+'[3]Municipio Summary'!$F23</f>
        <v>892835.16000000085</v>
      </c>
      <c r="L28" s="16">
        <f t="shared" si="1"/>
        <v>8928351.6000000089</v>
      </c>
      <c r="M28" s="60">
        <f t="shared" si="4"/>
        <v>2.0080572824363058E-2</v>
      </c>
      <c r="N28" s="17">
        <f t="shared" si="5"/>
        <v>527.36867099822848</v>
      </c>
      <c r="O28" s="15">
        <f>+'[1]Municipio Summary'!$F23</f>
        <v>1973366.3999999992</v>
      </c>
      <c r="P28" s="16">
        <f t="shared" ref="P28" si="51">+O28*10</f>
        <v>19733663.999999993</v>
      </c>
      <c r="Q28" s="60">
        <f t="shared" si="7"/>
        <v>2.0146912143094341E-2</v>
      </c>
      <c r="R28" s="17">
        <f t="shared" si="8"/>
        <v>1165.6033077377433</v>
      </c>
      <c r="S28" s="15">
        <f>+'[4]Municipio Summary'!$F23</f>
        <v>1615804.0799999963</v>
      </c>
      <c r="T28" s="16">
        <f t="shared" ref="T28" si="52">+S28*10</f>
        <v>16158040.799999963</v>
      </c>
      <c r="U28" s="60">
        <f t="shared" si="10"/>
        <v>1.6501168008300534E-2</v>
      </c>
      <c r="V28" s="17">
        <f t="shared" si="11"/>
        <v>954.40288245717443</v>
      </c>
      <c r="W28" s="16"/>
      <c r="X28" s="64">
        <f t="shared" si="12"/>
        <v>1.9657578130800404E-2</v>
      </c>
      <c r="Y28">
        <f t="shared" si="13"/>
        <v>2.2669508561290841E-3</v>
      </c>
      <c r="Z28">
        <f t="shared" si="14"/>
        <v>0.11532198122499743</v>
      </c>
    </row>
    <row r="29" spans="1:26" x14ac:dyDescent="0.3">
      <c r="A29" s="2" t="s">
        <v>22</v>
      </c>
      <c r="B29" s="3">
        <f>+'[1]Municipio Summary'!$C24</f>
        <v>8152</v>
      </c>
      <c r="C29" s="4">
        <v>33.22926889106968</v>
      </c>
      <c r="D29" s="12">
        <f t="shared" si="0"/>
        <v>3250620.0000000005</v>
      </c>
      <c r="E29" s="12">
        <f>+'[2]Municipio Summary'!$E24</f>
        <v>63238.73395281042</v>
      </c>
      <c r="F29" s="12"/>
      <c r="G29" s="15">
        <f>+'[2]Municipio Summary'!$F24</f>
        <v>707274</v>
      </c>
      <c r="H29" s="16">
        <f t="shared" si="1"/>
        <v>7072740</v>
      </c>
      <c r="I29" s="60">
        <f t="shared" si="2"/>
        <v>1.5560559113003644E-2</v>
      </c>
      <c r="J29" s="17">
        <f t="shared" si="3"/>
        <v>867.60794896957805</v>
      </c>
      <c r="K29" s="15">
        <f>+'[3]Municipio Summary'!$F24</f>
        <v>520202.03999999934</v>
      </c>
      <c r="L29" s="16">
        <f t="shared" si="1"/>
        <v>5202020.3999999929</v>
      </c>
      <c r="M29" s="60">
        <f t="shared" si="4"/>
        <v>1.1699757598706352E-2</v>
      </c>
      <c r="N29" s="17">
        <f t="shared" si="5"/>
        <v>638.12811579980291</v>
      </c>
      <c r="O29" s="15">
        <f>+'[1]Municipio Summary'!$F24</f>
        <v>1437191.9999999981</v>
      </c>
      <c r="P29" s="16">
        <f t="shared" ref="P29" si="53">+O29*10</f>
        <v>14371919.999999981</v>
      </c>
      <c r="Q29" s="60">
        <f t="shared" si="7"/>
        <v>1.4672886371612497E-2</v>
      </c>
      <c r="R29" s="17">
        <f t="shared" si="8"/>
        <v>1762.9931305201155</v>
      </c>
      <c r="S29" s="15">
        <f>+'[4]Municipio Summary'!$F24</f>
        <v>962858.28000000038</v>
      </c>
      <c r="T29" s="16">
        <f t="shared" ref="T29" si="54">+S29*10</f>
        <v>9628582.8000000045</v>
      </c>
      <c r="U29" s="60">
        <f t="shared" si="10"/>
        <v>9.8330524369410685E-3</v>
      </c>
      <c r="V29" s="17">
        <f t="shared" si="11"/>
        <v>1181.1313542688915</v>
      </c>
      <c r="W29" s="16"/>
      <c r="X29" s="64">
        <f t="shared" si="12"/>
        <v>1.294156388006589E-2</v>
      </c>
      <c r="Y29">
        <f t="shared" si="13"/>
        <v>2.6496251201725252E-3</v>
      </c>
      <c r="Z29">
        <f t="shared" si="14"/>
        <v>0.20473763022209299</v>
      </c>
    </row>
    <row r="30" spans="1:26" x14ac:dyDescent="0.3">
      <c r="A30" s="2" t="s">
        <v>23</v>
      </c>
      <c r="B30" s="3">
        <f>+'[1]Municipio Summary'!$C25</f>
        <v>14236</v>
      </c>
      <c r="C30" s="4">
        <v>34.591879741500421</v>
      </c>
      <c r="D30" s="12">
        <f t="shared" si="0"/>
        <v>5909400</v>
      </c>
      <c r="E30" s="12">
        <f>+'[2]Municipio Summary'!$E25</f>
        <v>164595.6349784286</v>
      </c>
      <c r="F30" s="12"/>
      <c r="G30" s="15">
        <f>+'[2]Municipio Summary'!$F25</f>
        <v>1457436</v>
      </c>
      <c r="H30" s="16">
        <f t="shared" si="1"/>
        <v>14574360</v>
      </c>
      <c r="I30" s="60">
        <f t="shared" si="2"/>
        <v>3.2064686431877293E-2</v>
      </c>
      <c r="J30" s="17">
        <f t="shared" si="3"/>
        <v>1023.7679123349255</v>
      </c>
      <c r="K30" s="15">
        <f>+'[3]Municipio Summary'!$F25</f>
        <v>1108515.7199999993</v>
      </c>
      <c r="L30" s="16">
        <f t="shared" si="1"/>
        <v>11085157.199999992</v>
      </c>
      <c r="M30" s="60">
        <f t="shared" si="4"/>
        <v>2.4931400150517383E-2</v>
      </c>
      <c r="N30" s="17">
        <f t="shared" si="5"/>
        <v>778.67077830851304</v>
      </c>
      <c r="O30" s="15">
        <f>+'[1]Municipio Summary'!$F25</f>
        <v>2685232.8000000003</v>
      </c>
      <c r="P30" s="16">
        <f t="shared" ref="P30" si="55">+O30*10</f>
        <v>26852328.000000004</v>
      </c>
      <c r="Q30" s="60">
        <f t="shared" si="7"/>
        <v>2.741465006465867E-2</v>
      </c>
      <c r="R30" s="17">
        <f t="shared" si="8"/>
        <v>1886.2270300646251</v>
      </c>
      <c r="S30" s="15">
        <f>+'[4]Municipio Summary'!$F25</f>
        <v>1900539.8399999985</v>
      </c>
      <c r="T30" s="16">
        <f t="shared" ref="T30" si="56">+S30*10</f>
        <v>19005398.399999984</v>
      </c>
      <c r="U30" s="60">
        <f t="shared" si="10"/>
        <v>1.940899122269122E-2</v>
      </c>
      <c r="V30" s="17">
        <f t="shared" si="11"/>
        <v>1335.0237707221117</v>
      </c>
      <c r="W30" s="16"/>
      <c r="X30" s="64">
        <f t="shared" si="12"/>
        <v>2.5954931967436142E-2</v>
      </c>
      <c r="Y30">
        <f t="shared" si="13"/>
        <v>5.2712058757326116E-3</v>
      </c>
      <c r="Z30">
        <f t="shared" si="14"/>
        <v>0.20309072211578241</v>
      </c>
    </row>
    <row r="31" spans="1:26" x14ac:dyDescent="0.3">
      <c r="A31" s="2" t="s">
        <v>24</v>
      </c>
      <c r="B31" s="3">
        <f>+'[1]Municipio Summary'!$C26</f>
        <v>1625</v>
      </c>
      <c r="C31" s="4">
        <v>54.803076923076922</v>
      </c>
      <c r="D31" s="12">
        <f t="shared" si="0"/>
        <v>1068660</v>
      </c>
      <c r="E31" s="12">
        <f>+'[2]Municipio Summary'!$E26</f>
        <v>109193.90570930897</v>
      </c>
      <c r="F31" s="12"/>
      <c r="G31" s="15">
        <f>+'[2]Municipio Summary'!$F26</f>
        <v>649410</v>
      </c>
      <c r="H31" s="16">
        <f t="shared" si="1"/>
        <v>6494100</v>
      </c>
      <c r="I31" s="60">
        <f t="shared" si="2"/>
        <v>1.4287507661211493E-2</v>
      </c>
      <c r="J31" s="17">
        <f t="shared" si="3"/>
        <v>3996.3692307692309</v>
      </c>
      <c r="K31" s="15">
        <f>+'[3]Municipio Summary'!$F26</f>
        <v>491264.99999999959</v>
      </c>
      <c r="L31" s="16">
        <f t="shared" si="1"/>
        <v>4912649.9999999963</v>
      </c>
      <c r="M31" s="60">
        <f t="shared" si="4"/>
        <v>1.104894055534361E-2</v>
      </c>
      <c r="N31" s="17">
        <f t="shared" si="5"/>
        <v>3023.1692307692283</v>
      </c>
      <c r="O31" s="15">
        <f>+'[1]Municipio Summary'!$F26</f>
        <v>943860.00000000012</v>
      </c>
      <c r="P31" s="16">
        <f t="shared" ref="P31" si="57">+O31*10</f>
        <v>9438600.0000000019</v>
      </c>
      <c r="Q31" s="60">
        <f t="shared" si="7"/>
        <v>9.6362563462016153E-3</v>
      </c>
      <c r="R31" s="17">
        <f t="shared" si="8"/>
        <v>5808.3692307692318</v>
      </c>
      <c r="S31" s="15">
        <f>+'[4]Municipio Summary'!$F26</f>
        <v>609044.99999999965</v>
      </c>
      <c r="T31" s="16">
        <f t="shared" ref="T31" si="58">+S31*10</f>
        <v>6090449.9999999963</v>
      </c>
      <c r="U31" s="60">
        <f t="shared" si="10"/>
        <v>6.2197849318559803E-3</v>
      </c>
      <c r="V31" s="17">
        <f t="shared" si="11"/>
        <v>3747.9692307692285</v>
      </c>
      <c r="W31" s="16"/>
      <c r="X31" s="64">
        <f t="shared" si="12"/>
        <v>1.0298122373653174E-2</v>
      </c>
      <c r="Y31">
        <f t="shared" si="13"/>
        <v>3.344140439734506E-3</v>
      </c>
      <c r="Z31">
        <f t="shared" si="14"/>
        <v>0.32473302592423942</v>
      </c>
    </row>
    <row r="32" spans="1:26" x14ac:dyDescent="0.3">
      <c r="A32" s="2" t="s">
        <v>25</v>
      </c>
      <c r="B32" s="3">
        <f>+'[1]Municipio Summary'!$C27</f>
        <v>17014</v>
      </c>
      <c r="C32" s="4">
        <v>27.536734453979076</v>
      </c>
      <c r="D32" s="12">
        <f t="shared" si="0"/>
        <v>5622120</v>
      </c>
      <c r="E32" s="12">
        <f>+'[2]Municipio Summary'!$E27</f>
        <v>33740.597642248802</v>
      </c>
      <c r="F32" s="12"/>
      <c r="G32" s="15">
        <f>+'[2]Municipio Summary'!$F27</f>
        <v>196068</v>
      </c>
      <c r="H32" s="16">
        <f t="shared" si="1"/>
        <v>1960680</v>
      </c>
      <c r="I32" s="60">
        <f t="shared" si="2"/>
        <v>4.3136432332708382E-3</v>
      </c>
      <c r="J32" s="17">
        <f t="shared" si="3"/>
        <v>115.23921476431174</v>
      </c>
      <c r="K32" s="15">
        <f>+'[3]Municipio Summary'!$F27</f>
        <v>177840.11999999997</v>
      </c>
      <c r="L32" s="16">
        <f t="shared" si="1"/>
        <v>1778401.1999999997</v>
      </c>
      <c r="M32" s="60">
        <f t="shared" si="4"/>
        <v>3.9997657358761063E-3</v>
      </c>
      <c r="N32" s="17">
        <f t="shared" si="5"/>
        <v>104.5257552603738</v>
      </c>
      <c r="O32" s="15">
        <f>+'[1]Municipio Summary'!$F27</f>
        <v>691920</v>
      </c>
      <c r="P32" s="16">
        <f t="shared" ref="P32" si="59">+O32*10</f>
        <v>6919200</v>
      </c>
      <c r="Q32" s="60">
        <f t="shared" si="7"/>
        <v>7.0640968904962815E-3</v>
      </c>
      <c r="R32" s="17">
        <f t="shared" si="8"/>
        <v>406.67685435523686</v>
      </c>
      <c r="S32" s="15">
        <f>+'[4]Municipio Summary'!$F27</f>
        <v>836696.28000000038</v>
      </c>
      <c r="T32" s="16">
        <f t="shared" ref="T32" si="60">+S32*10</f>
        <v>8366962.8000000035</v>
      </c>
      <c r="U32" s="60">
        <f t="shared" si="10"/>
        <v>8.5446410608148136E-3</v>
      </c>
      <c r="V32" s="17">
        <f t="shared" si="11"/>
        <v>491.76929587398632</v>
      </c>
      <c r="W32" s="16"/>
      <c r="X32" s="64">
        <f t="shared" si="12"/>
        <v>5.9805367301145104E-3</v>
      </c>
      <c r="Y32">
        <f t="shared" si="13"/>
        <v>2.1947453384025023E-3</v>
      </c>
      <c r="Z32">
        <f t="shared" si="14"/>
        <v>0.36698133252004611</v>
      </c>
    </row>
    <row r="33" spans="1:26" x14ac:dyDescent="0.3">
      <c r="A33" s="2" t="s">
        <v>26</v>
      </c>
      <c r="B33" s="3">
        <f>+'[1]Municipio Summary'!$C28</f>
        <v>19415</v>
      </c>
      <c r="C33" s="4">
        <v>26.210661859387073</v>
      </c>
      <c r="D33" s="12">
        <f t="shared" si="0"/>
        <v>6106560</v>
      </c>
      <c r="E33" s="12">
        <f>+'[2]Municipio Summary'!$E28</f>
        <v>79635.609417371583</v>
      </c>
      <c r="F33" s="12"/>
      <c r="G33" s="15">
        <f>+'[2]Municipio Summary'!$F28</f>
        <v>135264</v>
      </c>
      <c r="H33" s="16">
        <f t="shared" si="1"/>
        <v>1352640</v>
      </c>
      <c r="I33" s="60">
        <f t="shared" si="2"/>
        <v>2.9759095737455711E-3</v>
      </c>
      <c r="J33" s="17">
        <f t="shared" si="3"/>
        <v>69.66984290497038</v>
      </c>
      <c r="K33" s="15">
        <f>+'[3]Municipio Summary'!$F28</f>
        <v>269441.51999999961</v>
      </c>
      <c r="L33" s="16">
        <f t="shared" si="1"/>
        <v>2694415.199999996</v>
      </c>
      <c r="M33" s="60">
        <f t="shared" si="4"/>
        <v>6.059954072896348E-3</v>
      </c>
      <c r="N33" s="17">
        <f t="shared" si="5"/>
        <v>138.78007725985043</v>
      </c>
      <c r="O33" s="15">
        <f>+'[1]Municipio Summary'!$F28</f>
        <v>536186.40000000026</v>
      </c>
      <c r="P33" s="16">
        <f t="shared" ref="P33" si="61">+O33*10</f>
        <v>5361864.0000000028</v>
      </c>
      <c r="Q33" s="60">
        <f t="shared" si="7"/>
        <v>5.4741482844351914E-3</v>
      </c>
      <c r="R33" s="17">
        <f t="shared" si="8"/>
        <v>276.17120782899832</v>
      </c>
      <c r="S33" s="15">
        <f>+'[4]Municipio Summary'!$F28</f>
        <v>752342.87999999931</v>
      </c>
      <c r="T33" s="16">
        <f t="shared" ref="T33" si="62">+S33*10</f>
        <v>7523428.7999999933</v>
      </c>
      <c r="U33" s="60">
        <f t="shared" si="10"/>
        <v>7.6831940310044923E-3</v>
      </c>
      <c r="V33" s="17">
        <f t="shared" si="11"/>
        <v>387.50599021375189</v>
      </c>
      <c r="W33" s="16"/>
      <c r="X33" s="64">
        <f t="shared" si="12"/>
        <v>5.5483014905204006E-3</v>
      </c>
      <c r="Y33">
        <f t="shared" si="13"/>
        <v>1.9529681168184146E-3</v>
      </c>
      <c r="Z33">
        <f t="shared" si="14"/>
        <v>0.35199387058456999</v>
      </c>
    </row>
    <row r="34" spans="1:26" x14ac:dyDescent="0.3">
      <c r="A34" s="2" t="s">
        <v>27</v>
      </c>
      <c r="B34" s="3">
        <f>+'[1]Municipio Summary'!$C29</f>
        <v>5193</v>
      </c>
      <c r="C34" s="4">
        <v>28.10321586751396</v>
      </c>
      <c r="D34" s="12">
        <f t="shared" si="0"/>
        <v>1751279.9999999998</v>
      </c>
      <c r="E34" s="12">
        <f>+'[2]Municipio Summary'!$E29</f>
        <v>5012.6940151105073</v>
      </c>
      <c r="F34" s="12"/>
      <c r="G34" s="15">
        <f>+'[2]Municipio Summary'!$F29</f>
        <v>44970</v>
      </c>
      <c r="H34" s="16">
        <f t="shared" si="1"/>
        <v>449700</v>
      </c>
      <c r="I34" s="60">
        <f t="shared" si="2"/>
        <v>9.8937376930549386E-4</v>
      </c>
      <c r="J34" s="17">
        <f t="shared" si="3"/>
        <v>86.597342576545344</v>
      </c>
      <c r="K34" s="15">
        <f>+'[3]Municipio Summary'!$F29</f>
        <v>61624.200000000033</v>
      </c>
      <c r="L34" s="16">
        <f t="shared" si="1"/>
        <v>616242.00000000035</v>
      </c>
      <c r="M34" s="60">
        <f t="shared" si="4"/>
        <v>1.3859772680134075E-3</v>
      </c>
      <c r="N34" s="17">
        <f t="shared" si="5"/>
        <v>118.66782206816876</v>
      </c>
      <c r="O34" s="15">
        <f>+'[1]Municipio Summary'!$F29</f>
        <v>134630.40000000002</v>
      </c>
      <c r="P34" s="16">
        <f t="shared" ref="P34" si="63">+O34*10</f>
        <v>1346304.0000000002</v>
      </c>
      <c r="Q34" s="60">
        <f t="shared" si="7"/>
        <v>1.3744973262895576E-3</v>
      </c>
      <c r="R34" s="17">
        <f t="shared" si="8"/>
        <v>259.25361062969387</v>
      </c>
      <c r="S34" s="15">
        <f>+'[4]Municipio Summary'!$F29</f>
        <v>289731.83999999985</v>
      </c>
      <c r="T34" s="16">
        <f t="shared" ref="T34" si="64">+S34*10</f>
        <v>2897318.3999999985</v>
      </c>
      <c r="U34" s="60">
        <f t="shared" si="10"/>
        <v>2.958844966645992E-3</v>
      </c>
      <c r="V34" s="17">
        <f t="shared" si="11"/>
        <v>557.92767186597314</v>
      </c>
      <c r="W34" s="16"/>
      <c r="X34" s="64">
        <f t="shared" si="12"/>
        <v>1.6771733325636126E-3</v>
      </c>
      <c r="Y34">
        <f t="shared" si="13"/>
        <v>8.7410112489211722E-4</v>
      </c>
      <c r="Z34">
        <f t="shared" si="14"/>
        <v>0.52117518679838892</v>
      </c>
    </row>
    <row r="35" spans="1:26" x14ac:dyDescent="0.3">
      <c r="A35" s="2" t="s">
        <v>28</v>
      </c>
      <c r="B35" s="3">
        <f>+'[1]Municipio Summary'!$C30</f>
        <v>9747</v>
      </c>
      <c r="C35" s="4">
        <v>28.762696214219758</v>
      </c>
      <c r="D35" s="12">
        <f t="shared" si="0"/>
        <v>3364200</v>
      </c>
      <c r="E35" s="12">
        <f>+'[2]Municipio Summary'!$E30</f>
        <v>108139.64485834008</v>
      </c>
      <c r="F35" s="12"/>
      <c r="G35" s="15">
        <f>+'[2]Municipio Summary'!$F30</f>
        <v>131724</v>
      </c>
      <c r="H35" s="16">
        <f t="shared" si="1"/>
        <v>1317240</v>
      </c>
      <c r="I35" s="60">
        <f t="shared" si="2"/>
        <v>2.8980269154546784E-3</v>
      </c>
      <c r="J35" s="17">
        <f t="shared" si="3"/>
        <v>135.14312096029548</v>
      </c>
      <c r="K35" s="15">
        <f>+'[3]Municipio Summary'!$F30</f>
        <v>283483.91999999975</v>
      </c>
      <c r="L35" s="16">
        <f t="shared" si="1"/>
        <v>2834839.1999999974</v>
      </c>
      <c r="M35" s="60">
        <f t="shared" si="4"/>
        <v>6.3757788168825038E-3</v>
      </c>
      <c r="N35" s="17">
        <f t="shared" si="5"/>
        <v>290.84222837796216</v>
      </c>
      <c r="O35" s="15">
        <f>+'[1]Municipio Summary'!$F30</f>
        <v>216650.40000000005</v>
      </c>
      <c r="P35" s="16">
        <f t="shared" ref="P35" si="65">+O35*10</f>
        <v>2166504.0000000005</v>
      </c>
      <c r="Q35" s="60">
        <f t="shared" si="7"/>
        <v>2.2118733624765519E-3</v>
      </c>
      <c r="R35" s="17">
        <f t="shared" si="8"/>
        <v>222.27393044013547</v>
      </c>
      <c r="S35" s="15">
        <f>+'[4]Municipio Summary'!$F30</f>
        <v>625525.55999999982</v>
      </c>
      <c r="T35" s="16">
        <f t="shared" ref="T35" si="66">+S35*10</f>
        <v>6255255.5999999978</v>
      </c>
      <c r="U35" s="60">
        <f t="shared" si="10"/>
        <v>6.3880902931290383E-3</v>
      </c>
      <c r="V35" s="17">
        <f t="shared" si="11"/>
        <v>641.76214219759902</v>
      </c>
      <c r="W35" s="16"/>
      <c r="X35" s="64">
        <f t="shared" si="12"/>
        <v>4.4684423469856932E-3</v>
      </c>
      <c r="Y35">
        <f t="shared" si="13"/>
        <v>2.2272021952792508E-3</v>
      </c>
      <c r="Z35">
        <f t="shared" si="14"/>
        <v>0.498429211418979</v>
      </c>
    </row>
    <row r="36" spans="1:26" x14ac:dyDescent="0.3">
      <c r="A36" s="2" t="s">
        <v>29</v>
      </c>
      <c r="B36" s="3">
        <f>+'[1]Municipio Summary'!$C31</f>
        <v>20113</v>
      </c>
      <c r="C36" s="4">
        <v>29.313876597225676</v>
      </c>
      <c r="D36" s="12">
        <f t="shared" si="0"/>
        <v>7075080</v>
      </c>
      <c r="E36" s="12">
        <f>+'[2]Municipio Summary'!$E31</f>
        <v>224394.20882431662</v>
      </c>
      <c r="F36" s="12"/>
      <c r="G36" s="15">
        <f>+'[2]Municipio Summary'!$F31</f>
        <v>729636</v>
      </c>
      <c r="H36" s="16">
        <f t="shared" si="1"/>
        <v>7296360</v>
      </c>
      <c r="I36" s="60">
        <f t="shared" si="2"/>
        <v>1.6052539905292047E-2</v>
      </c>
      <c r="J36" s="17">
        <f t="shared" si="3"/>
        <v>362.76835877293291</v>
      </c>
      <c r="K36" s="15">
        <f>+'[3]Municipio Summary'!$F31</f>
        <v>731886.12000000058</v>
      </c>
      <c r="L36" s="16">
        <f t="shared" si="1"/>
        <v>7318861.2000000058</v>
      </c>
      <c r="M36" s="60">
        <f t="shared" si="4"/>
        <v>1.6460700911241577E-2</v>
      </c>
      <c r="N36" s="17">
        <f t="shared" si="5"/>
        <v>363.88709789688289</v>
      </c>
      <c r="O36" s="15">
        <f>+'[1]Municipio Summary'!$F31</f>
        <v>1432725.5999999992</v>
      </c>
      <c r="P36" s="16">
        <f t="shared" ref="P36" si="67">+O36*10</f>
        <v>14327255.999999993</v>
      </c>
      <c r="Q36" s="60">
        <f t="shared" si="7"/>
        <v>1.4627287050373474E-2</v>
      </c>
      <c r="R36" s="17">
        <f t="shared" si="8"/>
        <v>712.33808979267098</v>
      </c>
      <c r="S36" s="15">
        <f>+'[4]Municipio Summary'!$F31</f>
        <v>1472880.1200000015</v>
      </c>
      <c r="T36" s="16">
        <f t="shared" ref="T36" si="68">+S36*10</f>
        <v>14728801.200000014</v>
      </c>
      <c r="U36" s="60">
        <f t="shared" si="10"/>
        <v>1.5041577513658668E-2</v>
      </c>
      <c r="V36" s="17">
        <f t="shared" si="11"/>
        <v>732.30255058917191</v>
      </c>
      <c r="W36" s="16"/>
      <c r="X36" s="64">
        <f t="shared" si="12"/>
        <v>1.5545526345141442E-2</v>
      </c>
      <c r="Y36">
        <f t="shared" si="13"/>
        <v>8.5473876395500523E-4</v>
      </c>
      <c r="Z36">
        <f t="shared" si="14"/>
        <v>5.4982941392791314E-2</v>
      </c>
    </row>
    <row r="37" spans="1:26" x14ac:dyDescent="0.3">
      <c r="A37" s="2" t="s">
        <v>30</v>
      </c>
      <c r="B37" s="3">
        <f>+'[1]Municipio Summary'!$C32</f>
        <v>8791</v>
      </c>
      <c r="C37" s="4">
        <v>33.811284268001366</v>
      </c>
      <c r="D37" s="12">
        <f t="shared" si="0"/>
        <v>3566820</v>
      </c>
      <c r="E37" s="12">
        <f>+'[2]Municipio Summary'!$E32</f>
        <v>221960.31869865663</v>
      </c>
      <c r="F37" s="12"/>
      <c r="G37" s="15">
        <f>+'[2]Municipio Summary'!$F32</f>
        <v>672342</v>
      </c>
      <c r="H37" s="16">
        <f t="shared" si="1"/>
        <v>6723420</v>
      </c>
      <c r="I37" s="60">
        <f t="shared" si="2"/>
        <v>1.4792028881529784E-2</v>
      </c>
      <c r="J37" s="17">
        <f t="shared" si="3"/>
        <v>764.80718917074284</v>
      </c>
      <c r="K37" s="15">
        <f>+'[3]Municipio Summary'!$F32</f>
        <v>687607.55999999924</v>
      </c>
      <c r="L37" s="16">
        <f t="shared" si="1"/>
        <v>6876075.5999999922</v>
      </c>
      <c r="M37" s="60">
        <f t="shared" si="4"/>
        <v>1.5464840881896456E-2</v>
      </c>
      <c r="N37" s="17">
        <f t="shared" si="5"/>
        <v>782.17217608918122</v>
      </c>
      <c r="O37" s="15">
        <f>+'[1]Municipio Summary'!$F32</f>
        <v>1108991.9999999998</v>
      </c>
      <c r="P37" s="16">
        <f t="shared" ref="P37" si="69">+O37*10</f>
        <v>11089919.999999998</v>
      </c>
      <c r="Q37" s="60">
        <f t="shared" si="7"/>
        <v>1.1322157097330979E-2</v>
      </c>
      <c r="R37" s="17">
        <f t="shared" si="8"/>
        <v>1261.5083608235693</v>
      </c>
      <c r="S37" s="15">
        <f>+'[4]Municipio Summary'!$F32</f>
        <v>1086803.6399999997</v>
      </c>
      <c r="T37" s="16">
        <f t="shared" ref="T37" si="70">+S37*10</f>
        <v>10868036.399999997</v>
      </c>
      <c r="U37" s="60">
        <f t="shared" si="10"/>
        <v>1.1098826694182259E-2</v>
      </c>
      <c r="V37" s="17">
        <f t="shared" si="11"/>
        <v>1236.2685018769191</v>
      </c>
      <c r="W37" s="16"/>
      <c r="X37" s="64">
        <f t="shared" si="12"/>
        <v>1.316946338873487E-2</v>
      </c>
      <c r="Y37">
        <f t="shared" si="13"/>
        <v>2.2804643876200392E-3</v>
      </c>
      <c r="Z37">
        <f t="shared" si="14"/>
        <v>0.17316304547159783</v>
      </c>
    </row>
    <row r="38" spans="1:26" x14ac:dyDescent="0.3">
      <c r="A38" s="2" t="s">
        <v>31</v>
      </c>
      <c r="B38" s="3">
        <f>+'[1]Municipio Summary'!$C33</f>
        <v>43535</v>
      </c>
      <c r="C38" s="4">
        <v>24.837601929482027</v>
      </c>
      <c r="D38" s="12">
        <f t="shared" si="0"/>
        <v>12975660.000000002</v>
      </c>
      <c r="E38" s="12">
        <f>+'[2]Municipio Summary'!$E33</f>
        <v>80400.947263507798</v>
      </c>
      <c r="F38" s="12"/>
      <c r="G38" s="15">
        <f>+'[2]Municipio Summary'!$F33</f>
        <v>655152</v>
      </c>
      <c r="H38" s="16">
        <f t="shared" si="1"/>
        <v>6551520</v>
      </c>
      <c r="I38" s="60">
        <f t="shared" si="2"/>
        <v>1.4413835973049433E-2</v>
      </c>
      <c r="J38" s="17">
        <f t="shared" si="3"/>
        <v>150.48857241300104</v>
      </c>
      <c r="K38" s="15">
        <f>+'[3]Municipio Summary'!$F33</f>
        <v>444217.79999999917</v>
      </c>
      <c r="L38" s="16">
        <f t="shared" si="1"/>
        <v>4442177.9999999916</v>
      </c>
      <c r="M38" s="60">
        <f t="shared" si="4"/>
        <v>9.9908116104862176E-3</v>
      </c>
      <c r="N38" s="17">
        <f t="shared" si="5"/>
        <v>102.03693579878239</v>
      </c>
      <c r="O38" s="15">
        <f>+'[1]Municipio Summary'!$F33</f>
        <v>1848866.399999999</v>
      </c>
      <c r="P38" s="16">
        <f t="shared" ref="P38" si="71">+O38*10</f>
        <v>18488663.999999989</v>
      </c>
      <c r="Q38" s="60">
        <f t="shared" si="7"/>
        <v>1.8875840252027758E-2</v>
      </c>
      <c r="R38" s="17">
        <f t="shared" si="8"/>
        <v>424.68505799931063</v>
      </c>
      <c r="S38" s="15">
        <f>+'[4]Municipio Summary'!$F33</f>
        <v>1398777.2399999974</v>
      </c>
      <c r="T38" s="16">
        <f t="shared" ref="T38" si="72">+S38*10</f>
        <v>13987772.399999974</v>
      </c>
      <c r="U38" s="60">
        <f t="shared" si="10"/>
        <v>1.428481245289771E-2</v>
      </c>
      <c r="V38" s="17">
        <f t="shared" si="11"/>
        <v>321.29946939244229</v>
      </c>
      <c r="W38" s="16"/>
      <c r="X38" s="64">
        <f t="shared" si="12"/>
        <v>1.4391325072115279E-2</v>
      </c>
      <c r="Y38">
        <f t="shared" si="13"/>
        <v>3.6280043551773513E-3</v>
      </c>
      <c r="Z38">
        <f t="shared" si="14"/>
        <v>0.25209661632944386</v>
      </c>
    </row>
    <row r="39" spans="1:26" x14ac:dyDescent="0.3">
      <c r="A39" s="2" t="s">
        <v>32</v>
      </c>
      <c r="B39" s="3">
        <f>+'[1]Municipio Summary'!$C34</f>
        <v>18363</v>
      </c>
      <c r="C39" s="4">
        <v>28.356477699722266</v>
      </c>
      <c r="D39" s="12">
        <f t="shared" si="0"/>
        <v>6248520</v>
      </c>
      <c r="E39" s="12">
        <f>+'[2]Municipio Summary'!$E34</f>
        <v>57349.583118836112</v>
      </c>
      <c r="F39" s="12"/>
      <c r="G39" s="15">
        <f>+'[2]Municipio Summary'!$F34</f>
        <v>691302</v>
      </c>
      <c r="H39" s="16">
        <f t="shared" si="1"/>
        <v>6913020</v>
      </c>
      <c r="I39" s="60">
        <f t="shared" si="2"/>
        <v>1.5209163119155582E-2</v>
      </c>
      <c r="J39" s="17">
        <f t="shared" si="3"/>
        <v>376.46462996242445</v>
      </c>
      <c r="K39" s="15">
        <f>+'[3]Municipio Summary'!$F34</f>
        <v>420584.99999999965</v>
      </c>
      <c r="L39" s="16">
        <f t="shared" si="1"/>
        <v>4205849.9999999963</v>
      </c>
      <c r="M39" s="60">
        <f t="shared" si="4"/>
        <v>9.4592911432102664E-3</v>
      </c>
      <c r="N39" s="17">
        <f t="shared" si="5"/>
        <v>229.03937265152732</v>
      </c>
      <c r="O39" s="15">
        <f>+'[1]Municipio Summary'!$F34</f>
        <v>1624478.3999999992</v>
      </c>
      <c r="P39" s="16">
        <f t="shared" ref="P39" si="73">+O39*10</f>
        <v>16244783.999999993</v>
      </c>
      <c r="Q39" s="60">
        <f t="shared" si="7"/>
        <v>1.6584970537227382E-2</v>
      </c>
      <c r="R39" s="17">
        <f t="shared" si="8"/>
        <v>884.6476066002283</v>
      </c>
      <c r="S39" s="15">
        <f>+'[4]Municipio Summary'!$F34</f>
        <v>1127942.4000000001</v>
      </c>
      <c r="T39" s="16">
        <f t="shared" ref="T39" si="74">+S39*10</f>
        <v>11279424.000000002</v>
      </c>
      <c r="U39" s="60">
        <f t="shared" si="10"/>
        <v>1.1518950395326251E-2</v>
      </c>
      <c r="V39" s="17">
        <f t="shared" si="11"/>
        <v>614.24734520503193</v>
      </c>
      <c r="W39" s="16"/>
      <c r="X39" s="64">
        <f t="shared" si="12"/>
        <v>1.319309379872987E-2</v>
      </c>
      <c r="Y39">
        <f t="shared" si="13"/>
        <v>3.2819405702240356E-3</v>
      </c>
      <c r="Z39">
        <f t="shared" si="14"/>
        <v>0.2487620129358889</v>
      </c>
    </row>
    <row r="40" spans="1:26" x14ac:dyDescent="0.3">
      <c r="A40" s="2" t="s">
        <v>33</v>
      </c>
      <c r="B40" s="3">
        <f>+'[1]Municipio Summary'!$C35</f>
        <v>7925</v>
      </c>
      <c r="C40" s="4">
        <v>27.863091482649843</v>
      </c>
      <c r="D40" s="12">
        <f t="shared" si="0"/>
        <v>2649780</v>
      </c>
      <c r="E40" s="12">
        <f>+'[2]Municipio Summary'!$E35</f>
        <v>32017.136380872918</v>
      </c>
      <c r="F40" s="12"/>
      <c r="G40" s="15">
        <f>+'[2]Municipio Summary'!$F35</f>
        <v>104424</v>
      </c>
      <c r="H40" s="16">
        <f t="shared" si="1"/>
        <v>1044240</v>
      </c>
      <c r="I40" s="60">
        <f t="shared" si="2"/>
        <v>2.2974064150757595E-3</v>
      </c>
      <c r="J40" s="17">
        <f t="shared" si="3"/>
        <v>131.76529968454258</v>
      </c>
      <c r="K40" s="15">
        <f>+'[3]Municipio Summary'!$F35</f>
        <v>122545.92</v>
      </c>
      <c r="L40" s="16">
        <f t="shared" si="1"/>
        <v>1225459.2</v>
      </c>
      <c r="M40" s="60">
        <f t="shared" si="4"/>
        <v>2.7561552021411959E-3</v>
      </c>
      <c r="N40" s="17">
        <f t="shared" si="5"/>
        <v>154.63207570977917</v>
      </c>
      <c r="O40" s="15">
        <f>+'[1]Municipio Summary'!$F35</f>
        <v>242138.40000000002</v>
      </c>
      <c r="P40" s="16">
        <f t="shared" ref="P40" si="75">+O40*10</f>
        <v>2421384</v>
      </c>
      <c r="Q40" s="60">
        <f t="shared" si="7"/>
        <v>2.4720908754043021E-3</v>
      </c>
      <c r="R40" s="17">
        <f t="shared" si="8"/>
        <v>305.53741324921134</v>
      </c>
      <c r="S40" s="15">
        <f>+'[4]Municipio Summary'!$F35</f>
        <v>439801.07999999973</v>
      </c>
      <c r="T40" s="16">
        <f t="shared" ref="T40" si="76">+S40*10</f>
        <v>4398010.799999997</v>
      </c>
      <c r="U40" s="60">
        <f t="shared" si="10"/>
        <v>4.4914056110763349E-3</v>
      </c>
      <c r="V40" s="17">
        <f t="shared" si="11"/>
        <v>554.95404416403744</v>
      </c>
      <c r="W40" s="16"/>
      <c r="X40" s="64">
        <f t="shared" si="12"/>
        <v>3.0042645259243982E-3</v>
      </c>
      <c r="Y40">
        <f t="shared" si="13"/>
        <v>1.0092908445827082E-3</v>
      </c>
      <c r="Z40">
        <f t="shared" si="14"/>
        <v>0.33595272183036351</v>
      </c>
    </row>
    <row r="41" spans="1:26" x14ac:dyDescent="0.3">
      <c r="A41" s="2" t="s">
        <v>34</v>
      </c>
      <c r="B41" s="3">
        <f>+'[1]Municipio Summary'!$C36</f>
        <v>28742</v>
      </c>
      <c r="C41" s="4">
        <v>27.290028529677823</v>
      </c>
      <c r="D41" s="12">
        <f t="shared" si="0"/>
        <v>9412440</v>
      </c>
      <c r="E41" s="12">
        <f>+'[2]Municipio Summary'!$E36</f>
        <v>67476.299329174013</v>
      </c>
      <c r="F41" s="12"/>
      <c r="G41" s="15">
        <f>+'[2]Municipio Summary'!$F36</f>
        <v>194892</v>
      </c>
      <c r="H41" s="16">
        <f t="shared" si="1"/>
        <v>1948920</v>
      </c>
      <c r="I41" s="60">
        <f t="shared" si="2"/>
        <v>4.2877703501775924E-3</v>
      </c>
      <c r="J41" s="17">
        <f t="shared" si="3"/>
        <v>67.807389882402063</v>
      </c>
      <c r="K41" s="15">
        <f>+'[3]Municipio Summary'!$F36</f>
        <v>414886.9199999994</v>
      </c>
      <c r="L41" s="16">
        <f t="shared" si="1"/>
        <v>4148869.1999999941</v>
      </c>
      <c r="M41" s="60">
        <f t="shared" si="4"/>
        <v>9.3311367923006872E-3</v>
      </c>
      <c r="N41" s="17">
        <f t="shared" si="5"/>
        <v>144.3486604968337</v>
      </c>
      <c r="O41" s="15">
        <f>+'[1]Municipio Summary'!$F36</f>
        <v>521649.6</v>
      </c>
      <c r="P41" s="16">
        <f t="shared" ref="P41" si="77">+O41*10</f>
        <v>5216496</v>
      </c>
      <c r="Q41" s="60">
        <f t="shared" si="7"/>
        <v>5.3257360927399539E-3</v>
      </c>
      <c r="R41" s="17">
        <f t="shared" si="8"/>
        <v>181.49384176466495</v>
      </c>
      <c r="S41" s="15">
        <f>+'[4]Municipio Summary'!$F36</f>
        <v>1422442.0799999989</v>
      </c>
      <c r="T41" s="16">
        <f t="shared" ref="T41" si="78">+S41*10</f>
        <v>14224420.79999999</v>
      </c>
      <c r="U41" s="60">
        <f t="shared" si="10"/>
        <v>1.4526486245879825E-2</v>
      </c>
      <c r="V41" s="17">
        <f t="shared" si="11"/>
        <v>494.90017396144975</v>
      </c>
      <c r="W41" s="16"/>
      <c r="X41" s="64">
        <f t="shared" si="12"/>
        <v>8.3677823702745149E-3</v>
      </c>
      <c r="Y41">
        <f t="shared" si="13"/>
        <v>4.6460818190754549E-3</v>
      </c>
      <c r="Z41">
        <f t="shared" si="14"/>
        <v>0.55523454285571183</v>
      </c>
    </row>
    <row r="42" spans="1:26" x14ac:dyDescent="0.3">
      <c r="A42" s="2" t="s">
        <v>35</v>
      </c>
      <c r="B42" s="3">
        <f>+'[1]Municipio Summary'!$C37</f>
        <v>21618</v>
      </c>
      <c r="C42" s="4">
        <v>29.252937367008975</v>
      </c>
      <c r="D42" s="12">
        <f t="shared" si="0"/>
        <v>7588680.0000000009</v>
      </c>
      <c r="E42" s="12">
        <f>+'[2]Municipio Summary'!$E37</f>
        <v>109474.44276886851</v>
      </c>
      <c r="F42" s="12"/>
      <c r="G42" s="15">
        <f>+'[2]Municipio Summary'!$F37</f>
        <v>307902</v>
      </c>
      <c r="H42" s="16">
        <f t="shared" si="1"/>
        <v>3079020</v>
      </c>
      <c r="I42" s="60">
        <f t="shared" si="2"/>
        <v>6.7740752127351611E-3</v>
      </c>
      <c r="J42" s="17">
        <f t="shared" si="3"/>
        <v>142.42853177907298</v>
      </c>
      <c r="K42" s="15">
        <f>+'[3]Municipio Summary'!$F37</f>
        <v>589797.11999999976</v>
      </c>
      <c r="L42" s="16">
        <f t="shared" si="1"/>
        <v>5897971.1999999974</v>
      </c>
      <c r="M42" s="60">
        <f t="shared" si="4"/>
        <v>1.3265006297197773E-2</v>
      </c>
      <c r="N42" s="17">
        <f t="shared" si="5"/>
        <v>272.82686650013864</v>
      </c>
      <c r="O42" s="15">
        <f>+'[1]Municipio Summary'!$F37</f>
        <v>575736.00000000012</v>
      </c>
      <c r="P42" s="16">
        <f t="shared" ref="P42" si="79">+O42*10</f>
        <v>5757360.0000000009</v>
      </c>
      <c r="Q42" s="60">
        <f t="shared" si="7"/>
        <v>5.8779264761052831E-3</v>
      </c>
      <c r="R42" s="17">
        <f t="shared" si="8"/>
        <v>266.32250902026095</v>
      </c>
      <c r="S42" s="15">
        <f>+'[4]Municipio Summary'!$F37</f>
        <v>1537519.5599999991</v>
      </c>
      <c r="T42" s="16">
        <f t="shared" ref="T42" si="80">+S42*10</f>
        <v>15375195.59999999</v>
      </c>
      <c r="U42" s="60">
        <f t="shared" si="10"/>
        <v>1.5701698547269639E-2</v>
      </c>
      <c r="V42" s="17">
        <f t="shared" si="11"/>
        <v>711.22192617263352</v>
      </c>
      <c r="W42" s="16"/>
      <c r="X42" s="64">
        <f t="shared" si="12"/>
        <v>1.0404676633326964E-2</v>
      </c>
      <c r="Y42">
        <f t="shared" si="13"/>
        <v>4.8274444793602765E-3</v>
      </c>
      <c r="Z42">
        <f t="shared" si="14"/>
        <v>0.46396871805680223</v>
      </c>
    </row>
    <row r="43" spans="1:26" x14ac:dyDescent="0.3">
      <c r="A43" s="2" t="s">
        <v>36</v>
      </c>
      <c r="B43" s="3">
        <f>+'[1]Municipio Summary'!$C38</f>
        <v>6625</v>
      </c>
      <c r="C43" s="4">
        <v>33.568301886792455</v>
      </c>
      <c r="D43" s="12">
        <f t="shared" si="0"/>
        <v>2668680</v>
      </c>
      <c r="E43" s="12">
        <f>+'[2]Municipio Summary'!$E38</f>
        <v>83555.325721248926</v>
      </c>
      <c r="F43" s="12"/>
      <c r="G43" s="15">
        <f>+'[2]Municipio Summary'!$F38</f>
        <v>449550</v>
      </c>
      <c r="H43" s="16">
        <f t="shared" si="1"/>
        <v>4495500</v>
      </c>
      <c r="I43" s="60">
        <f t="shared" si="2"/>
        <v>9.8904375804154954E-3</v>
      </c>
      <c r="J43" s="17">
        <f t="shared" si="3"/>
        <v>678.56603773584902</v>
      </c>
      <c r="K43" s="15">
        <f>+'[3]Municipio Summary'!$F38</f>
        <v>465268.43999999948</v>
      </c>
      <c r="L43" s="16">
        <f t="shared" si="1"/>
        <v>4652684.3999999948</v>
      </c>
      <c r="M43" s="60">
        <f t="shared" si="4"/>
        <v>1.0464257245758304E-2</v>
      </c>
      <c r="N43" s="17">
        <f t="shared" si="5"/>
        <v>702.29198490565955</v>
      </c>
      <c r="O43" s="15">
        <f>+'[1]Municipio Summary'!$F38</f>
        <v>871764</v>
      </c>
      <c r="P43" s="16">
        <f t="shared" ref="P43" si="81">+O43*10</f>
        <v>8717640</v>
      </c>
      <c r="Q43" s="60">
        <f t="shared" si="7"/>
        <v>8.9001985224398776E-3</v>
      </c>
      <c r="R43" s="17">
        <f t="shared" si="8"/>
        <v>1315.8701886792453</v>
      </c>
      <c r="S43" s="15">
        <f>+'[4]Municipio Summary'!$F38</f>
        <v>821657.0399999998</v>
      </c>
      <c r="T43" s="16">
        <f t="shared" ref="T43" si="82">+S43*10</f>
        <v>8216570.3999999985</v>
      </c>
      <c r="U43" s="60">
        <f t="shared" si="10"/>
        <v>8.3910549738449355E-3</v>
      </c>
      <c r="V43" s="17">
        <f t="shared" si="11"/>
        <v>1240.2370415094338</v>
      </c>
      <c r="W43" s="16"/>
      <c r="X43" s="64">
        <f t="shared" si="12"/>
        <v>9.4114870806146535E-3</v>
      </c>
      <c r="Y43">
        <f t="shared" si="13"/>
        <v>9.3815710768914591E-4</v>
      </c>
      <c r="Z43">
        <f t="shared" si="14"/>
        <v>9.9682133084102995E-2</v>
      </c>
    </row>
    <row r="44" spans="1:26" x14ac:dyDescent="0.3">
      <c r="A44" s="2" t="s">
        <v>37</v>
      </c>
      <c r="B44" s="3">
        <f>+'[1]Municipio Summary'!$C39</f>
        <v>20255</v>
      </c>
      <c r="C44" s="4">
        <v>28.960997284621079</v>
      </c>
      <c r="D44" s="12">
        <f t="shared" si="0"/>
        <v>7039260</v>
      </c>
      <c r="E44" s="12">
        <f>+'[2]Municipio Summary'!$E39</f>
        <v>200903.06155983347</v>
      </c>
      <c r="F44" s="12"/>
      <c r="G44" s="15">
        <f>+'[2]Municipio Summary'!$F39</f>
        <v>433458</v>
      </c>
      <c r="H44" s="16">
        <f t="shared" si="1"/>
        <v>4334580</v>
      </c>
      <c r="I44" s="60">
        <f t="shared" si="2"/>
        <v>9.5364014964558763E-3</v>
      </c>
      <c r="J44" s="17">
        <f t="shared" si="3"/>
        <v>214.00049370525795</v>
      </c>
      <c r="K44" s="15">
        <f>+'[3]Municipio Summary'!$F39</f>
        <v>687837.72000000044</v>
      </c>
      <c r="L44" s="16">
        <f t="shared" si="1"/>
        <v>6878377.2000000048</v>
      </c>
      <c r="M44" s="60">
        <f t="shared" si="4"/>
        <v>1.5470017363343804E-2</v>
      </c>
      <c r="N44" s="17">
        <f t="shared" si="5"/>
        <v>339.58909898790444</v>
      </c>
      <c r="O44" s="15">
        <f>+'[1]Municipio Summary'!$F39</f>
        <v>944155.19999999972</v>
      </c>
      <c r="P44" s="16">
        <f t="shared" ref="P44" si="83">+O44*10</f>
        <v>9441551.9999999963</v>
      </c>
      <c r="Q44" s="60">
        <f t="shared" si="7"/>
        <v>9.6392701648541617E-3</v>
      </c>
      <c r="R44" s="17">
        <f t="shared" si="8"/>
        <v>466.13438657121679</v>
      </c>
      <c r="S44" s="15">
        <f>+'[4]Municipio Summary'!$F39</f>
        <v>1393585.4399999967</v>
      </c>
      <c r="T44" s="16">
        <f t="shared" ref="T44" si="84">+S44*10</f>
        <v>13935854.399999967</v>
      </c>
      <c r="U44" s="60">
        <f t="shared" si="10"/>
        <v>1.423179193814229E-2</v>
      </c>
      <c r="V44" s="17">
        <f t="shared" si="11"/>
        <v>688.02045914588825</v>
      </c>
      <c r="W44" s="16"/>
      <c r="X44" s="64">
        <f t="shared" si="12"/>
        <v>1.2219370240699032E-2</v>
      </c>
      <c r="Y44">
        <f t="shared" si="13"/>
        <v>3.0806809576379665E-3</v>
      </c>
      <c r="Z44">
        <f t="shared" si="14"/>
        <v>0.25211454411759687</v>
      </c>
    </row>
    <row r="45" spans="1:26" x14ac:dyDescent="0.3">
      <c r="A45" s="2" t="s">
        <v>38</v>
      </c>
      <c r="B45" s="3">
        <f>+'[1]Municipio Summary'!$C40</f>
        <v>16905</v>
      </c>
      <c r="C45" s="4">
        <v>28.210884353741495</v>
      </c>
      <c r="D45" s="12">
        <f t="shared" si="0"/>
        <v>5722860</v>
      </c>
      <c r="E45" s="12">
        <f>+'[2]Municipio Summary'!$E40</f>
        <v>63094.702631273263</v>
      </c>
      <c r="F45" s="12"/>
      <c r="G45" s="15">
        <f>+'[2]Municipio Summary'!$F40</f>
        <v>168978</v>
      </c>
      <c r="H45" s="16">
        <f t="shared" si="1"/>
        <v>1689780</v>
      </c>
      <c r="I45" s="60">
        <f t="shared" si="2"/>
        <v>3.7176428905871415E-3</v>
      </c>
      <c r="J45" s="17">
        <f t="shared" si="3"/>
        <v>99.957409050576757</v>
      </c>
      <c r="K45" s="15">
        <f>+'[3]Municipio Summary'!$F40</f>
        <v>331654.07999999967</v>
      </c>
      <c r="L45" s="16">
        <f t="shared" si="1"/>
        <v>3316540.7999999966</v>
      </c>
      <c r="M45" s="60">
        <f t="shared" si="4"/>
        <v>7.4591640252352053E-3</v>
      </c>
      <c r="N45" s="17">
        <f t="shared" si="5"/>
        <v>196.18697426796786</v>
      </c>
      <c r="O45" s="15">
        <f>+'[1]Municipio Summary'!$F40</f>
        <v>480816.00000000012</v>
      </c>
      <c r="P45" s="16">
        <f t="shared" ref="P45" si="85">+O45*10</f>
        <v>4808160.0000000009</v>
      </c>
      <c r="Q45" s="60">
        <f t="shared" si="7"/>
        <v>4.9088490150607884E-3</v>
      </c>
      <c r="R45" s="17">
        <f t="shared" si="8"/>
        <v>284.42236024844726</v>
      </c>
      <c r="S45" s="15">
        <f>+'[4]Municipio Summary'!$F40</f>
        <v>1006118.8799999995</v>
      </c>
      <c r="T45" s="16">
        <f t="shared" ref="T45" si="86">+S45*10</f>
        <v>10061188.799999995</v>
      </c>
      <c r="U45" s="60">
        <f t="shared" si="10"/>
        <v>1.0274845125532294E-2</v>
      </c>
      <c r="V45" s="17">
        <f t="shared" si="11"/>
        <v>595.16053238686754</v>
      </c>
      <c r="W45" s="16"/>
      <c r="X45" s="64">
        <f t="shared" si="12"/>
        <v>6.5901252641038582E-3</v>
      </c>
      <c r="Y45">
        <f t="shared" si="13"/>
        <v>2.9103398219288415E-3</v>
      </c>
      <c r="Z45">
        <f t="shared" si="14"/>
        <v>0.44162132058116454</v>
      </c>
    </row>
    <row r="46" spans="1:26" x14ac:dyDescent="0.3">
      <c r="A46" s="2" t="s">
        <v>39</v>
      </c>
      <c r="B46" s="3">
        <f>+'[1]Municipio Summary'!$C41</f>
        <v>12537</v>
      </c>
      <c r="C46" s="4">
        <v>31.985722262104172</v>
      </c>
      <c r="D46" s="12">
        <f t="shared" si="0"/>
        <v>4812060</v>
      </c>
      <c r="E46" s="12">
        <f>+'[2]Municipio Summary'!$E41</f>
        <v>124673.89526330485</v>
      </c>
      <c r="F46" s="12"/>
      <c r="G46" s="15">
        <f>+'[2]Municipio Summary'!$F41</f>
        <v>284700</v>
      </c>
      <c r="H46" s="16">
        <f t="shared" si="1"/>
        <v>2847000</v>
      </c>
      <c r="I46" s="60">
        <f t="shared" si="2"/>
        <v>6.2636137896658686E-3</v>
      </c>
      <c r="J46" s="17">
        <f t="shared" si="3"/>
        <v>227.08782005264416</v>
      </c>
      <c r="K46" s="15">
        <f>+'[3]Municipio Summary'!$F41</f>
        <v>599026.44000000006</v>
      </c>
      <c r="L46" s="16">
        <f t="shared" si="1"/>
        <v>5990264.4000000004</v>
      </c>
      <c r="M46" s="60">
        <f t="shared" si="4"/>
        <v>1.3472581044118982E-2</v>
      </c>
      <c r="N46" s="17">
        <f t="shared" si="5"/>
        <v>477.80684374252218</v>
      </c>
      <c r="O46" s="15">
        <f>+'[1]Municipio Summary'!$F41</f>
        <v>603612.00000000023</v>
      </c>
      <c r="P46" s="16">
        <f t="shared" ref="P46" si="87">+O46*10</f>
        <v>6036120.0000000019</v>
      </c>
      <c r="Q46" s="60">
        <f t="shared" si="7"/>
        <v>6.1625240667508427E-3</v>
      </c>
      <c r="R46" s="17">
        <f t="shared" si="8"/>
        <v>481.46446518305828</v>
      </c>
      <c r="S46" s="15">
        <f>+'[4]Municipio Summary'!$F41</f>
        <v>1250406.6000000003</v>
      </c>
      <c r="T46" s="16">
        <f t="shared" ref="T46" si="88">+S46*10</f>
        <v>12504066.000000004</v>
      </c>
      <c r="U46" s="60">
        <f t="shared" si="10"/>
        <v>1.2769598517963821E-2</v>
      </c>
      <c r="V46" s="17">
        <f t="shared" si="11"/>
        <v>997.37305575496555</v>
      </c>
      <c r="W46" s="16"/>
      <c r="X46" s="64">
        <f t="shared" si="12"/>
        <v>9.6670793546248784E-3</v>
      </c>
      <c r="Y46">
        <f t="shared" si="13"/>
        <v>3.9988729197635766E-3</v>
      </c>
      <c r="Z46">
        <f t="shared" si="14"/>
        <v>0.4136588490763195</v>
      </c>
    </row>
    <row r="47" spans="1:26" x14ac:dyDescent="0.3">
      <c r="A47" s="2" t="s">
        <v>40</v>
      </c>
      <c r="B47" s="3">
        <f>+'[1]Municipio Summary'!$C42</f>
        <v>13104</v>
      </c>
      <c r="C47" s="4">
        <v>33.767933455433457</v>
      </c>
      <c r="D47" s="12">
        <f t="shared" si="0"/>
        <v>5309940.0000000009</v>
      </c>
      <c r="E47" s="12">
        <f>+'[2]Municipio Summary'!$E42</f>
        <v>133603.66249671765</v>
      </c>
      <c r="F47" s="12"/>
      <c r="G47" s="15">
        <f>+'[2]Municipio Summary'!$F42</f>
        <v>1185858</v>
      </c>
      <c r="H47" s="16">
        <f t="shared" si="1"/>
        <v>11858580</v>
      </c>
      <c r="I47" s="60">
        <f t="shared" si="2"/>
        <v>2.6089766495910039E-2</v>
      </c>
      <c r="J47" s="17">
        <f t="shared" si="3"/>
        <v>904.95879120879124</v>
      </c>
      <c r="K47" s="15">
        <f>+'[3]Municipio Summary'!$F42</f>
        <v>889060.44000000006</v>
      </c>
      <c r="L47" s="16">
        <f t="shared" si="1"/>
        <v>8890604.4000000004</v>
      </c>
      <c r="M47" s="60">
        <f t="shared" si="4"/>
        <v>1.9995676369510634E-2</v>
      </c>
      <c r="N47" s="17">
        <f t="shared" si="5"/>
        <v>678.4649267399268</v>
      </c>
      <c r="O47" s="15">
        <f>+'[1]Municipio Summary'!$F42</f>
        <v>2292088.7999999998</v>
      </c>
      <c r="P47" s="16">
        <f t="shared" ref="P47" si="89">+O47*10</f>
        <v>22920888</v>
      </c>
      <c r="Q47" s="60">
        <f t="shared" si="7"/>
        <v>2.3400880686815461E-2</v>
      </c>
      <c r="R47" s="17">
        <f t="shared" si="8"/>
        <v>1749.1520146520147</v>
      </c>
      <c r="S47" s="15">
        <f>+'[4]Municipio Summary'!$F42</f>
        <v>1628537.5199999984</v>
      </c>
      <c r="T47" s="16">
        <f t="shared" ref="T47" si="90">+S47*10</f>
        <v>16285375.199999984</v>
      </c>
      <c r="U47" s="60">
        <f t="shared" si="10"/>
        <v>1.6631206442640697E-2</v>
      </c>
      <c r="V47" s="17">
        <f t="shared" si="11"/>
        <v>1242.7789377289366</v>
      </c>
      <c r="W47" s="16"/>
      <c r="X47" s="64">
        <f t="shared" si="12"/>
        <v>2.1529382498719208E-2</v>
      </c>
      <c r="Y47">
        <f t="shared" si="13"/>
        <v>4.1086896060664145E-3</v>
      </c>
      <c r="Z47">
        <f t="shared" si="14"/>
        <v>0.19084103347185374</v>
      </c>
    </row>
    <row r="48" spans="1:26" x14ac:dyDescent="0.3">
      <c r="A48" s="2" t="s">
        <v>41</v>
      </c>
      <c r="B48" s="3">
        <f>+'[1]Municipio Summary'!$C43</f>
        <v>4038</v>
      </c>
      <c r="C48" s="4">
        <v>45.240217929668155</v>
      </c>
      <c r="D48" s="12">
        <f t="shared" si="0"/>
        <v>2192160.0000000005</v>
      </c>
      <c r="E48" s="12">
        <f>+'[2]Municipio Summary'!$E43</f>
        <v>217433.8901351142</v>
      </c>
      <c r="F48" s="12"/>
      <c r="G48" s="15">
        <f>+'[2]Municipio Summary'!$F43</f>
        <v>840888</v>
      </c>
      <c r="H48" s="16">
        <f t="shared" si="1"/>
        <v>8408880</v>
      </c>
      <c r="I48" s="60">
        <f t="shared" si="2"/>
        <v>1.8500167447715325E-2</v>
      </c>
      <c r="J48" s="17">
        <f t="shared" si="3"/>
        <v>2082.4368499257057</v>
      </c>
      <c r="K48" s="15">
        <f>+'[3]Municipio Summary'!$F43</f>
        <v>768150.48000000068</v>
      </c>
      <c r="L48" s="16">
        <f t="shared" si="1"/>
        <v>7681504.8000000063</v>
      </c>
      <c r="M48" s="60">
        <f t="shared" si="4"/>
        <v>1.7276315208856065E-2</v>
      </c>
      <c r="N48" s="17">
        <f t="shared" si="5"/>
        <v>1902.3043090638946</v>
      </c>
      <c r="O48" s="15">
        <f>+'[1]Municipio Summary'!$F43</f>
        <v>1285192.7999999996</v>
      </c>
      <c r="P48" s="16">
        <f t="shared" ref="P48" si="91">+O48*10</f>
        <v>12851927.999999996</v>
      </c>
      <c r="Q48" s="60">
        <f t="shared" si="7"/>
        <v>1.3121063796635747E-2</v>
      </c>
      <c r="R48" s="17">
        <f t="shared" si="8"/>
        <v>3182.7459138187214</v>
      </c>
      <c r="S48" s="15">
        <f>+'[4]Municipio Summary'!$F43</f>
        <v>1040545.56</v>
      </c>
      <c r="T48" s="16">
        <f t="shared" ref="T48" si="92">+S48*10</f>
        <v>10405455.600000001</v>
      </c>
      <c r="U48" s="60">
        <f t="shared" si="10"/>
        <v>1.0626422669913796E-2</v>
      </c>
      <c r="V48" s="17">
        <f t="shared" si="11"/>
        <v>2576.883506686479</v>
      </c>
      <c r="W48" s="16"/>
      <c r="X48" s="64">
        <f t="shared" si="12"/>
        <v>1.4880992280780232E-2</v>
      </c>
      <c r="Y48">
        <f t="shared" si="13"/>
        <v>3.6530677364710294E-3</v>
      </c>
      <c r="Z48">
        <f t="shared" si="14"/>
        <v>0.24548549367834857</v>
      </c>
    </row>
    <row r="49" spans="1:26" x14ac:dyDescent="0.3">
      <c r="A49" s="2" t="s">
        <v>42</v>
      </c>
      <c r="B49" s="3">
        <f>+'[1]Municipio Summary'!$C44</f>
        <v>16424</v>
      </c>
      <c r="C49" s="4">
        <v>28.272649780808571</v>
      </c>
      <c r="D49" s="12">
        <f t="shared" si="0"/>
        <v>5572200</v>
      </c>
      <c r="E49" s="12">
        <f>+'[2]Municipio Summary'!$E44</f>
        <v>31679.887871199175</v>
      </c>
      <c r="F49" s="12"/>
      <c r="G49" s="15">
        <f>+'[2]Municipio Summary'!$F44</f>
        <v>394596</v>
      </c>
      <c r="H49" s="16">
        <f t="shared" si="1"/>
        <v>3945960</v>
      </c>
      <c r="I49" s="60">
        <f t="shared" si="2"/>
        <v>8.6814083138285671E-3</v>
      </c>
      <c r="J49" s="17">
        <f t="shared" si="3"/>
        <v>240.2557233317097</v>
      </c>
      <c r="K49" s="15">
        <f>+'[3]Municipio Summary'!$F44</f>
        <v>312313.67999999993</v>
      </c>
      <c r="L49" s="16">
        <f t="shared" si="1"/>
        <v>3123136.7999999993</v>
      </c>
      <c r="M49" s="60">
        <f t="shared" si="4"/>
        <v>7.0241830477249722E-3</v>
      </c>
      <c r="N49" s="17">
        <f t="shared" si="5"/>
        <v>190.15689235265461</v>
      </c>
      <c r="O49" s="15">
        <f>+'[1]Municipio Summary'!$F44</f>
        <v>991262.40000000014</v>
      </c>
      <c r="P49" s="16">
        <f t="shared" ref="P49" si="93">+O49*10</f>
        <v>9912624.0000000019</v>
      </c>
      <c r="Q49" s="60">
        <f t="shared" si="7"/>
        <v>1.0120207014547754E-2</v>
      </c>
      <c r="R49" s="17">
        <f t="shared" si="8"/>
        <v>603.54505601558708</v>
      </c>
      <c r="S49" s="15">
        <f>+'[4]Municipio Summary'!$F44</f>
        <v>982270.31999999937</v>
      </c>
      <c r="T49" s="16">
        <f t="shared" ref="T49" si="94">+S49*10</f>
        <v>9822703.1999999937</v>
      </c>
      <c r="U49" s="60">
        <f t="shared" si="10"/>
        <v>1.0031295118333379E-2</v>
      </c>
      <c r="V49" s="17">
        <f t="shared" si="11"/>
        <v>598.07009254749107</v>
      </c>
      <c r="W49" s="16"/>
      <c r="X49" s="64">
        <f t="shared" si="12"/>
        <v>8.9642733736086683E-3</v>
      </c>
      <c r="Y49">
        <f t="shared" si="13"/>
        <v>1.4512846149305064E-3</v>
      </c>
      <c r="Z49">
        <f t="shared" si="14"/>
        <v>0.16189651458010765</v>
      </c>
    </row>
    <row r="50" spans="1:26" x14ac:dyDescent="0.3">
      <c r="A50" s="2" t="s">
        <v>43</v>
      </c>
      <c r="B50" s="3">
        <f>+'[1]Municipio Summary'!$C45</f>
        <v>32470</v>
      </c>
      <c r="C50" s="4">
        <v>26.188019710502001</v>
      </c>
      <c r="D50" s="12">
        <f t="shared" si="0"/>
        <v>10203900</v>
      </c>
      <c r="E50" s="12">
        <f>+'[2]Municipio Summary'!$E45</f>
        <v>84966.130292358677</v>
      </c>
      <c r="F50" s="12"/>
      <c r="G50" s="15">
        <f>+'[2]Municipio Summary'!$F45</f>
        <v>694362</v>
      </c>
      <c r="H50" s="16">
        <f t="shared" si="1"/>
        <v>6943620</v>
      </c>
      <c r="I50" s="60">
        <f t="shared" si="2"/>
        <v>1.5276485417000253E-2</v>
      </c>
      <c r="J50" s="17">
        <f t="shared" si="3"/>
        <v>213.84724360948567</v>
      </c>
      <c r="K50" s="15">
        <f>+'[3]Municipio Summary'!$F45</f>
        <v>463840.0799999992</v>
      </c>
      <c r="L50" s="16">
        <f t="shared" si="1"/>
        <v>4638400.7999999924</v>
      </c>
      <c r="M50" s="60">
        <f t="shared" si="4"/>
        <v>1.0432132293376936E-2</v>
      </c>
      <c r="N50" s="17">
        <f t="shared" si="5"/>
        <v>142.85188789651963</v>
      </c>
      <c r="O50" s="15">
        <f>+'[1]Municipio Summary'!$F45</f>
        <v>1939430.3999999997</v>
      </c>
      <c r="P50" s="16">
        <f t="shared" ref="P50" si="95">+O50*10</f>
        <v>19394303.999999996</v>
      </c>
      <c r="Q50" s="60">
        <f t="shared" si="7"/>
        <v>1.98004455110041E-2</v>
      </c>
      <c r="R50" s="17">
        <f t="shared" si="8"/>
        <v>597.29916846319668</v>
      </c>
      <c r="S50" s="15">
        <f>+'[4]Municipio Summary'!$F45</f>
        <v>1307773.7999999989</v>
      </c>
      <c r="T50" s="16">
        <f t="shared" ref="T50" si="96">+S50*10</f>
        <v>13077737.999999989</v>
      </c>
      <c r="U50" s="60">
        <f t="shared" si="10"/>
        <v>1.3355452840949413E-2</v>
      </c>
      <c r="V50" s="17">
        <f t="shared" si="11"/>
        <v>402.76372035725251</v>
      </c>
      <c r="W50" s="16"/>
      <c r="X50" s="64">
        <f t="shared" si="12"/>
        <v>1.4716129015582675E-2</v>
      </c>
      <c r="Y50">
        <f t="shared" si="13"/>
        <v>3.9314264201138803E-3</v>
      </c>
      <c r="Z50">
        <f t="shared" si="14"/>
        <v>0.26715085305048325</v>
      </c>
    </row>
    <row r="51" spans="1:26" x14ac:dyDescent="0.3">
      <c r="A51" s="2" t="s">
        <v>44</v>
      </c>
      <c r="B51" s="3">
        <f>+'[1]Municipio Summary'!$C46</f>
        <v>11064</v>
      </c>
      <c r="C51" s="4">
        <v>28.180585683297181</v>
      </c>
      <c r="D51" s="12">
        <f t="shared" si="0"/>
        <v>3741480</v>
      </c>
      <c r="E51" s="12">
        <f>+'[2]Municipio Summary'!$E46</f>
        <v>56136.721146128897</v>
      </c>
      <c r="F51" s="12"/>
      <c r="G51" s="15">
        <f>+'[2]Municipio Summary'!$F46</f>
        <v>109026</v>
      </c>
      <c r="H51" s="16">
        <f t="shared" si="1"/>
        <v>1090260</v>
      </c>
      <c r="I51" s="60">
        <f t="shared" si="2"/>
        <v>2.3986538708539199E-3</v>
      </c>
      <c r="J51" s="17">
        <f t="shared" si="3"/>
        <v>98.541214750542295</v>
      </c>
      <c r="K51" s="15">
        <f>+'[3]Municipio Summary'!$F46</f>
        <v>327036.59999999986</v>
      </c>
      <c r="L51" s="16">
        <f t="shared" si="1"/>
        <v>3270365.9999999986</v>
      </c>
      <c r="M51" s="60">
        <f t="shared" si="4"/>
        <v>7.3553132277318503E-3</v>
      </c>
      <c r="N51" s="17">
        <f t="shared" si="5"/>
        <v>295.58622559652918</v>
      </c>
      <c r="O51" s="15">
        <f>+'[1]Municipio Summary'!$F46</f>
        <v>253339.20000000004</v>
      </c>
      <c r="P51" s="16">
        <f t="shared" ref="P51" si="97">+O51*10</f>
        <v>2533392.0000000005</v>
      </c>
      <c r="Q51" s="60">
        <f t="shared" si="7"/>
        <v>2.5864444660666204E-3</v>
      </c>
      <c r="R51" s="17">
        <f t="shared" si="8"/>
        <v>228.97613882863345</v>
      </c>
      <c r="S51" s="15">
        <f>+'[4]Municipio Summary'!$F46</f>
        <v>701347.43999999971</v>
      </c>
      <c r="T51" s="16">
        <f t="shared" ref="T51" si="98">+S51*10</f>
        <v>7013474.3999999966</v>
      </c>
      <c r="U51" s="60">
        <f t="shared" si="10"/>
        <v>7.1624103954679328E-3</v>
      </c>
      <c r="V51" s="17">
        <f t="shared" si="11"/>
        <v>633.90043383947909</v>
      </c>
      <c r="W51" s="16"/>
      <c r="X51" s="64">
        <f t="shared" si="12"/>
        <v>4.8757054900300809E-3</v>
      </c>
      <c r="Y51">
        <f t="shared" si="13"/>
        <v>2.7540258179209517E-3</v>
      </c>
      <c r="Z51">
        <f t="shared" si="14"/>
        <v>0.56484663061631324</v>
      </c>
    </row>
    <row r="52" spans="1:26" x14ac:dyDescent="0.3">
      <c r="A52" s="2" t="s">
        <v>45</v>
      </c>
      <c r="B52" s="3">
        <f>+'[1]Municipio Summary'!$C47</f>
        <v>19802</v>
      </c>
      <c r="C52" s="4">
        <v>28.195131804868193</v>
      </c>
      <c r="D52" s="12">
        <f t="shared" si="0"/>
        <v>6699839.9999999991</v>
      </c>
      <c r="E52" s="12">
        <f>+'[2]Municipio Summary'!$E47</f>
        <v>113975.46292908303</v>
      </c>
      <c r="F52" s="12"/>
      <c r="G52" s="15">
        <f>+'[2]Municipio Summary'!$F47</f>
        <v>271590</v>
      </c>
      <c r="H52" s="16">
        <f t="shared" si="1"/>
        <v>2715900</v>
      </c>
      <c r="I52" s="60">
        <f t="shared" si="2"/>
        <v>5.97518394497841E-3</v>
      </c>
      <c r="J52" s="17">
        <f t="shared" si="3"/>
        <v>137.15281284718716</v>
      </c>
      <c r="K52" s="15">
        <f>+'[3]Municipio Summary'!$F47</f>
        <v>513603.95999999932</v>
      </c>
      <c r="L52" s="16">
        <f t="shared" si="1"/>
        <v>5136039.5999999931</v>
      </c>
      <c r="M52" s="60">
        <f t="shared" si="4"/>
        <v>1.1551361532022584E-2</v>
      </c>
      <c r="N52" s="17">
        <f t="shared" si="5"/>
        <v>259.36974043025924</v>
      </c>
      <c r="O52" s="15">
        <f>+'[1]Municipio Summary'!$F47</f>
        <v>602095.19999999995</v>
      </c>
      <c r="P52" s="16">
        <f t="shared" ref="P52" si="99">+O52*10</f>
        <v>6020952</v>
      </c>
      <c r="Q52" s="60">
        <f t="shared" si="7"/>
        <v>6.1470384294466654E-3</v>
      </c>
      <c r="R52" s="17">
        <f t="shared" si="8"/>
        <v>304.05777194222804</v>
      </c>
      <c r="S52" s="15">
        <f>+'[4]Municipio Summary'!$F47</f>
        <v>1212532.1999999995</v>
      </c>
      <c r="T52" s="16">
        <f t="shared" ref="T52" si="100">+S52*10</f>
        <v>12125321.999999994</v>
      </c>
      <c r="U52" s="60">
        <f t="shared" si="10"/>
        <v>1.2382811626316912E-2</v>
      </c>
      <c r="V52" s="17">
        <f t="shared" si="11"/>
        <v>612.32814867185107</v>
      </c>
      <c r="W52" s="16"/>
      <c r="X52" s="64">
        <f t="shared" si="12"/>
        <v>9.0140988831911434E-3</v>
      </c>
      <c r="Y52">
        <f t="shared" si="13"/>
        <v>3.4273880697488876E-3</v>
      </c>
      <c r="Z52">
        <f t="shared" si="14"/>
        <v>0.38022525758398762</v>
      </c>
    </row>
    <row r="53" spans="1:26" x14ac:dyDescent="0.3">
      <c r="A53" s="2" t="s">
        <v>46</v>
      </c>
      <c r="B53" s="3">
        <f>+'[1]Municipio Summary'!$C48</f>
        <v>2757</v>
      </c>
      <c r="C53" s="4">
        <v>45.587595212187161</v>
      </c>
      <c r="D53" s="12">
        <f t="shared" si="0"/>
        <v>1508220</v>
      </c>
      <c r="E53" s="12">
        <f>+'[2]Municipio Summary'!$E48</f>
        <v>207223.35587531896</v>
      </c>
      <c r="F53" s="12"/>
      <c r="G53" s="15">
        <f>+'[2]Municipio Summary'!$F48</f>
        <v>774288</v>
      </c>
      <c r="H53" s="16">
        <f t="shared" si="1"/>
        <v>7742880</v>
      </c>
      <c r="I53" s="60">
        <f t="shared" si="2"/>
        <v>1.7034917435801919E-2</v>
      </c>
      <c r="J53" s="17">
        <f t="shared" si="3"/>
        <v>2808.4439608269859</v>
      </c>
      <c r="K53" s="15">
        <f>+'[3]Municipio Summary'!$F48</f>
        <v>576535.79999999958</v>
      </c>
      <c r="L53" s="16">
        <f t="shared" si="1"/>
        <v>5765357.9999999963</v>
      </c>
      <c r="M53" s="60">
        <f t="shared" si="4"/>
        <v>1.2966748663608182E-2</v>
      </c>
      <c r="N53" s="17">
        <f t="shared" si="5"/>
        <v>2091.1708378672456</v>
      </c>
      <c r="O53" s="15">
        <f>+'[1]Municipio Summary'!$F48</f>
        <v>1264917.5999999996</v>
      </c>
      <c r="P53" s="16">
        <f t="shared" ref="P53" si="101">+O53*10</f>
        <v>12649175.999999996</v>
      </c>
      <c r="Q53" s="60">
        <f t="shared" si="7"/>
        <v>1.2914065910645763E-2</v>
      </c>
      <c r="R53" s="17">
        <f t="shared" si="8"/>
        <v>4588.0217627856355</v>
      </c>
      <c r="S53" s="15">
        <f>+'[4]Municipio Summary'!$F48</f>
        <v>729053.99999999965</v>
      </c>
      <c r="T53" s="16">
        <f t="shared" ref="T53" si="102">+S53*10</f>
        <v>7290539.9999999963</v>
      </c>
      <c r="U53" s="60">
        <f t="shared" si="10"/>
        <v>7.4453596757371471E-3</v>
      </c>
      <c r="V53" s="17">
        <f t="shared" si="11"/>
        <v>2644.3743199129476</v>
      </c>
      <c r="W53" s="16"/>
      <c r="X53" s="64">
        <f t="shared" si="12"/>
        <v>1.2590272921448252E-2</v>
      </c>
      <c r="Y53">
        <f t="shared" si="13"/>
        <v>3.9358003442398707E-3</v>
      </c>
      <c r="Z53">
        <f t="shared" si="14"/>
        <v>0.31260643584103798</v>
      </c>
    </row>
    <row r="54" spans="1:26" x14ac:dyDescent="0.3">
      <c r="A54" s="2" t="s">
        <v>47</v>
      </c>
      <c r="B54" s="3">
        <f>+'[1]Municipio Summary'!$C49</f>
        <v>5604</v>
      </c>
      <c r="C54" s="4">
        <v>32.855995717344754</v>
      </c>
      <c r="D54" s="12">
        <f t="shared" si="0"/>
        <v>2209500</v>
      </c>
      <c r="E54" s="12">
        <f>+'[2]Municipio Summary'!$E49</f>
        <v>61494.525945429894</v>
      </c>
      <c r="F54" s="12"/>
      <c r="G54" s="15">
        <f>+'[2]Municipio Summary'!$F49</f>
        <v>319458</v>
      </c>
      <c r="H54" s="16">
        <f t="shared" si="1"/>
        <v>3194580</v>
      </c>
      <c r="I54" s="60">
        <f t="shared" si="2"/>
        <v>7.0283158904779737E-3</v>
      </c>
      <c r="J54" s="17">
        <f t="shared" si="3"/>
        <v>570.05353319057815</v>
      </c>
      <c r="K54" s="15">
        <f>+'[3]Municipio Summary'!$F49</f>
        <v>321997.67999999993</v>
      </c>
      <c r="L54" s="16">
        <f t="shared" si="1"/>
        <v>3219976.7999999993</v>
      </c>
      <c r="M54" s="60">
        <f t="shared" si="4"/>
        <v>7.2419839094552962E-3</v>
      </c>
      <c r="N54" s="17">
        <f t="shared" si="5"/>
        <v>574.58543897216259</v>
      </c>
      <c r="O54" s="15">
        <f>+'[1]Municipio Summary'!$F49</f>
        <v>629128.80000000051</v>
      </c>
      <c r="P54" s="16">
        <f t="shared" ref="P54" si="103">+O54*10</f>
        <v>6291288.0000000056</v>
      </c>
      <c r="Q54" s="60">
        <f t="shared" si="7"/>
        <v>6.4230356107666505E-3</v>
      </c>
      <c r="R54" s="17">
        <f t="shared" si="8"/>
        <v>1122.6423982869389</v>
      </c>
      <c r="S54" s="15">
        <f>+'[4]Municipio Summary'!$F49</f>
        <v>623769.84</v>
      </c>
      <c r="T54" s="16">
        <f t="shared" ref="T54" si="104">+S54*10</f>
        <v>6237698.3999999994</v>
      </c>
      <c r="U54" s="60">
        <f t="shared" si="10"/>
        <v>6.3701602538042638E-3</v>
      </c>
      <c r="V54" s="17">
        <f t="shared" si="11"/>
        <v>1113.0796573875803</v>
      </c>
      <c r="W54" s="16"/>
      <c r="X54" s="64">
        <f t="shared" si="12"/>
        <v>6.7658739161260461E-3</v>
      </c>
      <c r="Y54">
        <f t="shared" si="13"/>
        <v>4.3576902208224035E-4</v>
      </c>
      <c r="Z54">
        <f t="shared" si="14"/>
        <v>6.4406908476909622E-2</v>
      </c>
    </row>
    <row r="55" spans="1:26" x14ac:dyDescent="0.3">
      <c r="A55" s="2" t="s">
        <v>48</v>
      </c>
      <c r="B55" s="3">
        <f>+'[1]Municipio Summary'!$C50</f>
        <v>44138</v>
      </c>
      <c r="C55" s="4">
        <v>25.954619602156871</v>
      </c>
      <c r="D55" s="12">
        <f t="shared" si="0"/>
        <v>13747020</v>
      </c>
      <c r="E55" s="12">
        <f>+'[2]Municipio Summary'!$E50</f>
        <v>94076.787943189731</v>
      </c>
      <c r="F55" s="12"/>
      <c r="G55" s="15">
        <f>+'[2]Municipio Summary'!$F50</f>
        <v>179880</v>
      </c>
      <c r="H55" s="16">
        <f t="shared" si="1"/>
        <v>1798800</v>
      </c>
      <c r="I55" s="60">
        <f t="shared" si="2"/>
        <v>3.9574950772219755E-3</v>
      </c>
      <c r="J55" s="17">
        <f t="shared" si="3"/>
        <v>40.753998821876841</v>
      </c>
      <c r="K55" s="15">
        <f>+'[3]Municipio Summary'!$F50</f>
        <v>629011.80000000051</v>
      </c>
      <c r="L55" s="16">
        <f t="shared" si="1"/>
        <v>6290118.0000000056</v>
      </c>
      <c r="M55" s="60">
        <f t="shared" si="4"/>
        <v>1.4146975638015521E-2</v>
      </c>
      <c r="N55" s="17">
        <f t="shared" si="5"/>
        <v>142.51026326521378</v>
      </c>
      <c r="O55" s="15">
        <f>+'[1]Municipio Summary'!$F50</f>
        <v>379492.8000000001</v>
      </c>
      <c r="P55" s="16">
        <f t="shared" ref="P55" si="105">+O55*10</f>
        <v>3794928.0000000009</v>
      </c>
      <c r="Q55" s="60">
        <f t="shared" si="7"/>
        <v>3.8743986421056306E-3</v>
      </c>
      <c r="R55" s="17">
        <f t="shared" si="8"/>
        <v>85.978703158276332</v>
      </c>
      <c r="S55" s="15">
        <f>+'[4]Municipio Summary'!$F50</f>
        <v>1810677.4800000011</v>
      </c>
      <c r="T55" s="16">
        <f t="shared" ref="T55" si="106">+S55*10</f>
        <v>18106774.800000012</v>
      </c>
      <c r="U55" s="60">
        <f t="shared" si="10"/>
        <v>1.8491284726998781E-2</v>
      </c>
      <c r="V55" s="17">
        <f t="shared" si="11"/>
        <v>410.23097557660094</v>
      </c>
      <c r="W55" s="16"/>
      <c r="X55" s="64">
        <f t="shared" si="12"/>
        <v>1.0117538521085477E-2</v>
      </c>
      <c r="Y55">
        <f t="shared" si="13"/>
        <v>7.3774186944381218E-3</v>
      </c>
      <c r="Z55">
        <f t="shared" si="14"/>
        <v>0.72917129784711932</v>
      </c>
    </row>
    <row r="56" spans="1:26" x14ac:dyDescent="0.3">
      <c r="A56" s="2" t="s">
        <v>49</v>
      </c>
      <c r="B56" s="3">
        <f>+'[1]Municipio Summary'!$C51</f>
        <v>17056</v>
      </c>
      <c r="C56" s="4">
        <v>30.718808630393998</v>
      </c>
      <c r="D56" s="12">
        <f t="shared" si="0"/>
        <v>6287280.0000000009</v>
      </c>
      <c r="E56" s="12">
        <f>+'[2]Municipio Summary'!$E51</f>
        <v>98119.421983599706</v>
      </c>
      <c r="F56" s="12"/>
      <c r="G56" s="15">
        <f>+'[2]Municipio Summary'!$F51</f>
        <v>216540</v>
      </c>
      <c r="H56" s="16">
        <f t="shared" si="1"/>
        <v>2165400</v>
      </c>
      <c r="I56" s="60">
        <f t="shared" si="2"/>
        <v>4.764042606302238E-3</v>
      </c>
      <c r="J56" s="17">
        <f t="shared" si="3"/>
        <v>126.95825515947467</v>
      </c>
      <c r="K56" s="15">
        <f>+'[3]Municipio Summary'!$F51</f>
        <v>596672.99999999988</v>
      </c>
      <c r="L56" s="16">
        <f t="shared" si="1"/>
        <v>5966729.9999999991</v>
      </c>
      <c r="M56" s="60">
        <f t="shared" si="4"/>
        <v>1.3419650306817181E-2</v>
      </c>
      <c r="N56" s="17">
        <f t="shared" si="5"/>
        <v>349.83173076923072</v>
      </c>
      <c r="O56" s="15">
        <f>+'[1]Municipio Summary'!$F51</f>
        <v>451552.8000000001</v>
      </c>
      <c r="P56" s="16">
        <f t="shared" ref="P56" si="107">+O56*10</f>
        <v>4515528.0000000009</v>
      </c>
      <c r="Q56" s="60">
        <f t="shared" si="7"/>
        <v>4.6100889270072982E-3</v>
      </c>
      <c r="R56" s="17">
        <f t="shared" si="8"/>
        <v>264.74718574108823</v>
      </c>
      <c r="S56" s="15">
        <f>+'[4]Municipio Summary'!$F51</f>
        <v>1496833.1999999981</v>
      </c>
      <c r="T56" s="16">
        <f t="shared" ref="T56" si="108">+S56*10</f>
        <v>14968331.999999981</v>
      </c>
      <c r="U56" s="60">
        <f t="shared" si="10"/>
        <v>1.5286194916404804E-2</v>
      </c>
      <c r="V56" s="17">
        <f t="shared" si="11"/>
        <v>877.59920262664059</v>
      </c>
      <c r="W56" s="16"/>
      <c r="X56" s="64">
        <f t="shared" si="12"/>
        <v>9.5199941891328799E-3</v>
      </c>
      <c r="Y56">
        <f t="shared" si="13"/>
        <v>5.6327208879505012E-3</v>
      </c>
      <c r="Z56">
        <f t="shared" si="14"/>
        <v>0.59167272332794907</v>
      </c>
    </row>
    <row r="57" spans="1:26" x14ac:dyDescent="0.3">
      <c r="A57" s="2" t="s">
        <v>50</v>
      </c>
      <c r="B57" s="3">
        <f>+'[1]Municipio Summary'!$C52</f>
        <v>12442</v>
      </c>
      <c r="C57" s="4">
        <v>31.400498312168462</v>
      </c>
      <c r="D57" s="12">
        <f t="shared" si="0"/>
        <v>4688220</v>
      </c>
      <c r="E57" s="12">
        <f>+'[2]Municipio Summary'!$E52</f>
        <v>81821.850025157735</v>
      </c>
      <c r="F57" s="12"/>
      <c r="G57" s="15">
        <f>+'[2]Municipio Summary'!$F52</f>
        <v>501288</v>
      </c>
      <c r="H57" s="16">
        <f t="shared" si="1"/>
        <v>5012880</v>
      </c>
      <c r="I57" s="60">
        <f t="shared" si="2"/>
        <v>1.1028712432012729E-2</v>
      </c>
      <c r="J57" s="17">
        <f t="shared" si="3"/>
        <v>402.89985532872527</v>
      </c>
      <c r="K57" s="15">
        <f>+'[3]Municipio Summary'!$F52</f>
        <v>588170.87999999977</v>
      </c>
      <c r="L57" s="16">
        <f t="shared" si="1"/>
        <v>5881708.799999998</v>
      </c>
      <c r="M57" s="60">
        <f t="shared" si="4"/>
        <v>1.3228430866241524E-2</v>
      </c>
      <c r="N57" s="17">
        <f t="shared" si="5"/>
        <v>472.73017199807089</v>
      </c>
      <c r="O57" s="15">
        <f>+'[1]Municipio Summary'!$F52</f>
        <v>970814.4</v>
      </c>
      <c r="P57" s="16">
        <f t="shared" ref="P57" si="109">+O57*10</f>
        <v>9708144</v>
      </c>
      <c r="Q57" s="60">
        <f t="shared" si="7"/>
        <v>9.9114449420294442E-3</v>
      </c>
      <c r="R57" s="17">
        <f t="shared" si="8"/>
        <v>780.27198199646364</v>
      </c>
      <c r="S57" s="15">
        <f>+'[4]Municipio Summary'!$F52</f>
        <v>1191701.2799999986</v>
      </c>
      <c r="T57" s="16">
        <f t="shared" ref="T57" si="110">+S57*10</f>
        <v>11917012.799999986</v>
      </c>
      <c r="U57" s="60">
        <f t="shared" si="10"/>
        <v>1.2170078835911109E-2</v>
      </c>
      <c r="V57" s="17">
        <f t="shared" si="11"/>
        <v>957.8052403150607</v>
      </c>
      <c r="W57" s="16"/>
      <c r="X57" s="64">
        <f t="shared" si="12"/>
        <v>1.15846667690487E-2</v>
      </c>
      <c r="Y57">
        <f t="shared" si="13"/>
        <v>1.4321806453250487E-3</v>
      </c>
      <c r="Z57">
        <f t="shared" si="14"/>
        <v>0.12362726299141148</v>
      </c>
    </row>
    <row r="58" spans="1:26" x14ac:dyDescent="0.3">
      <c r="A58" s="2" t="s">
        <v>51</v>
      </c>
      <c r="B58" s="3">
        <f>+'[1]Municipio Summary'!$C53</f>
        <v>11318</v>
      </c>
      <c r="C58" s="4">
        <v>30.000883548330094</v>
      </c>
      <c r="D58" s="12">
        <f t="shared" si="0"/>
        <v>4074600</v>
      </c>
      <c r="E58" s="12">
        <f>+'[2]Municipio Summary'!$E53</f>
        <v>110056.33499360393</v>
      </c>
      <c r="F58" s="12"/>
      <c r="G58" s="15">
        <f>+'[2]Municipio Summary'!$F53</f>
        <v>172824</v>
      </c>
      <c r="H58" s="16">
        <f t="shared" si="1"/>
        <v>1728240</v>
      </c>
      <c r="I58" s="60">
        <f t="shared" si="2"/>
        <v>3.8022577786625015E-3</v>
      </c>
      <c r="J58" s="17">
        <f t="shared" si="3"/>
        <v>152.69835660010602</v>
      </c>
      <c r="K58" s="15">
        <f>+'[3]Municipio Summary'!$F53</f>
        <v>430013.63999999972</v>
      </c>
      <c r="L58" s="16">
        <f t="shared" si="1"/>
        <v>4300136.3999999976</v>
      </c>
      <c r="M58" s="60">
        <f t="shared" si="4"/>
        <v>9.6713487554515951E-3</v>
      </c>
      <c r="N58" s="17">
        <f t="shared" si="5"/>
        <v>379.93783353949442</v>
      </c>
      <c r="O58" s="15">
        <f>+'[1]Municipio Summary'!$F53</f>
        <v>417429.60000000003</v>
      </c>
      <c r="P58" s="16">
        <f t="shared" ref="P58" si="111">+O58*10</f>
        <v>4174296.0000000005</v>
      </c>
      <c r="Q58" s="60">
        <f t="shared" si="7"/>
        <v>4.2617110928447029E-3</v>
      </c>
      <c r="R58" s="17">
        <f t="shared" si="8"/>
        <v>368.81922601166286</v>
      </c>
      <c r="S58" s="15">
        <f>+'[4]Municipio Summary'!$F53</f>
        <v>887479.31999999983</v>
      </c>
      <c r="T58" s="16">
        <f t="shared" ref="T58" si="112">+S58*10</f>
        <v>8874793.1999999993</v>
      </c>
      <c r="U58" s="60">
        <f t="shared" si="10"/>
        <v>9.0632555917375488E-3</v>
      </c>
      <c r="V58" s="17">
        <f t="shared" si="11"/>
        <v>784.13087117865336</v>
      </c>
      <c r="W58" s="16"/>
      <c r="X58" s="64">
        <f t="shared" si="12"/>
        <v>6.6996433046740871E-3</v>
      </c>
      <c r="Y58">
        <f t="shared" si="13"/>
        <v>3.0960217853214385E-3</v>
      </c>
      <c r="Z58">
        <f t="shared" si="14"/>
        <v>0.46211740603584994</v>
      </c>
    </row>
    <row r="59" spans="1:26" x14ac:dyDescent="0.3">
      <c r="A59" s="2" t="s">
        <v>52</v>
      </c>
      <c r="B59" s="3">
        <f>+'[1]Municipio Summary'!$C54</f>
        <v>11536</v>
      </c>
      <c r="C59" s="4">
        <v>34.858269764216367</v>
      </c>
      <c r="D59" s="12">
        <f t="shared" si="0"/>
        <v>4825500</v>
      </c>
      <c r="E59" s="12">
        <f>+'[2]Municipio Summary'!$E54</f>
        <v>56927.272784053574</v>
      </c>
      <c r="F59" s="12"/>
      <c r="G59" s="15">
        <f>+'[2]Municipio Summary'!$F54</f>
        <v>1140834</v>
      </c>
      <c r="H59" s="16">
        <f t="shared" si="1"/>
        <v>11408340</v>
      </c>
      <c r="I59" s="60">
        <f t="shared" si="2"/>
        <v>2.5099204686054345E-2</v>
      </c>
      <c r="J59" s="17">
        <f t="shared" si="3"/>
        <v>988.93377253814151</v>
      </c>
      <c r="K59" s="15">
        <f>+'[3]Municipio Summary'!$F54</f>
        <v>810585.48000000068</v>
      </c>
      <c r="L59" s="16">
        <f t="shared" si="1"/>
        <v>8105854.8000000063</v>
      </c>
      <c r="M59" s="60">
        <f t="shared" si="4"/>
        <v>1.8230712107609296E-2</v>
      </c>
      <c r="N59" s="17">
        <f t="shared" si="5"/>
        <v>702.65731622746239</v>
      </c>
      <c r="O59" s="15">
        <f>+'[1]Municipio Summary'!$F54</f>
        <v>2332732.7999999989</v>
      </c>
      <c r="P59" s="16">
        <f t="shared" ref="P59" si="113">+O59*10</f>
        <v>23327327.999999989</v>
      </c>
      <c r="Q59" s="60">
        <f t="shared" si="7"/>
        <v>2.3815832059831593E-2</v>
      </c>
      <c r="R59" s="17">
        <f t="shared" si="8"/>
        <v>2022.1331484049922</v>
      </c>
      <c r="S59" s="15">
        <f>+'[4]Municipio Summary'!$F54</f>
        <v>1564414.1999999988</v>
      </c>
      <c r="T59" s="16">
        <f t="shared" ref="T59" si="114">+S59*10</f>
        <v>15644141.999999989</v>
      </c>
      <c r="U59" s="60">
        <f t="shared" si="10"/>
        <v>1.5976356210693016E-2</v>
      </c>
      <c r="V59" s="17">
        <f t="shared" si="11"/>
        <v>1356.1149445214969</v>
      </c>
      <c r="W59" s="16"/>
      <c r="X59" s="64">
        <f t="shared" si="12"/>
        <v>2.078052626604706E-2</v>
      </c>
      <c r="Y59">
        <f t="shared" si="13"/>
        <v>4.3759062573958604E-3</v>
      </c>
      <c r="Z59">
        <f t="shared" si="14"/>
        <v>0.21057725879375719</v>
      </c>
    </row>
    <row r="60" spans="1:26" x14ac:dyDescent="0.3">
      <c r="A60" s="2" t="s">
        <v>53</v>
      </c>
      <c r="B60" s="3">
        <f>+'[1]Municipio Summary'!$C55</f>
        <v>9362</v>
      </c>
      <c r="C60" s="4">
        <v>38.841059602649004</v>
      </c>
      <c r="D60" s="12">
        <f t="shared" si="0"/>
        <v>4363559.9999999991</v>
      </c>
      <c r="E60" s="12">
        <f>+'[2]Municipio Summary'!$E55</f>
        <v>259944.71547838606</v>
      </c>
      <c r="F60" s="12"/>
      <c r="G60" s="15">
        <f>+'[2]Municipio Summary'!$F55</f>
        <v>1147698</v>
      </c>
      <c r="H60" s="16">
        <f t="shared" si="1"/>
        <v>11476980</v>
      </c>
      <c r="I60" s="60">
        <f t="shared" si="2"/>
        <v>2.5250217840435331E-2</v>
      </c>
      <c r="J60" s="17">
        <f t="shared" si="3"/>
        <v>1225.9111301004059</v>
      </c>
      <c r="K60" s="15">
        <f>+'[3]Municipio Summary'!$F55</f>
        <v>1138986.9600000009</v>
      </c>
      <c r="L60" s="16">
        <f t="shared" si="1"/>
        <v>11389869.600000009</v>
      </c>
      <c r="M60" s="60">
        <f t="shared" si="4"/>
        <v>2.5616722572036579E-2</v>
      </c>
      <c r="N60" s="17">
        <f t="shared" si="5"/>
        <v>1216.6064516129043</v>
      </c>
      <c r="O60" s="15">
        <f>+'[1]Municipio Summary'!$F55</f>
        <v>1919851.1999999972</v>
      </c>
      <c r="P60" s="16">
        <f t="shared" ref="P60" si="115">+O60*10</f>
        <v>19198511.99999997</v>
      </c>
      <c r="Q60" s="60">
        <f t="shared" si="7"/>
        <v>1.9600553376308727E-2</v>
      </c>
      <c r="R60" s="17">
        <f t="shared" si="8"/>
        <v>2050.6848963896573</v>
      </c>
      <c r="S60" s="15">
        <f>+'[4]Municipio Summary'!$F55</f>
        <v>1727478.4799999965</v>
      </c>
      <c r="T60" s="16">
        <f t="shared" ref="T60" si="116">+S60*10</f>
        <v>17274784.799999963</v>
      </c>
      <c r="U60" s="60">
        <f t="shared" si="10"/>
        <v>1.7641626842038696E-2</v>
      </c>
      <c r="V60" s="17">
        <f t="shared" si="11"/>
        <v>1845.202392651139</v>
      </c>
      <c r="W60" s="16"/>
      <c r="X60" s="64">
        <f t="shared" si="12"/>
        <v>2.2027280157704832E-2</v>
      </c>
      <c r="Y60">
        <f t="shared" si="13"/>
        <v>4.0163989687831241E-3</v>
      </c>
      <c r="Z60">
        <f t="shared" si="14"/>
        <v>0.18233748969585081</v>
      </c>
    </row>
    <row r="61" spans="1:26" x14ac:dyDescent="0.3">
      <c r="A61" s="2" t="s">
        <v>54</v>
      </c>
      <c r="B61" s="3">
        <f>+'[1]Municipio Summary'!$C56</f>
        <v>9445</v>
      </c>
      <c r="C61" s="4">
        <v>31.359978824775013</v>
      </c>
      <c r="D61" s="12">
        <f t="shared" si="0"/>
        <v>3554340</v>
      </c>
      <c r="E61" s="12">
        <f>+'[2]Municipio Summary'!$E56</f>
        <v>114351.99357886666</v>
      </c>
      <c r="F61" s="12"/>
      <c r="G61" s="15">
        <f>+'[2]Municipio Summary'!$F56</f>
        <v>439884</v>
      </c>
      <c r="H61" s="16">
        <f t="shared" si="1"/>
        <v>4398840</v>
      </c>
      <c r="I61" s="60">
        <f t="shared" si="2"/>
        <v>9.677778321929684E-3</v>
      </c>
      <c r="J61" s="17">
        <f t="shared" si="3"/>
        <v>465.73213340391743</v>
      </c>
      <c r="K61" s="15">
        <f>+'[3]Municipio Summary'!$F56</f>
        <v>489564.35999999981</v>
      </c>
      <c r="L61" s="16">
        <f t="shared" si="1"/>
        <v>4895643.5999999978</v>
      </c>
      <c r="M61" s="60">
        <f t="shared" si="4"/>
        <v>1.1010691809216697E-2</v>
      </c>
      <c r="N61" s="17">
        <f t="shared" si="5"/>
        <v>518.33177342509236</v>
      </c>
      <c r="O61" s="15">
        <f>+'[1]Municipio Summary'!$F56</f>
        <v>822168.00000000012</v>
      </c>
      <c r="P61" s="16">
        <f t="shared" ref="P61" si="117">+O61*10</f>
        <v>8221680.0000000009</v>
      </c>
      <c r="Q61" s="60">
        <f t="shared" si="7"/>
        <v>8.3938524862202969E-3</v>
      </c>
      <c r="R61" s="17">
        <f t="shared" si="8"/>
        <v>870.47961884595031</v>
      </c>
      <c r="S61" s="15">
        <f>+'[4]Municipio Summary'!$F56</f>
        <v>909853.2</v>
      </c>
      <c r="T61" s="16">
        <f t="shared" ref="T61" si="118">+S61*10</f>
        <v>9098532</v>
      </c>
      <c r="U61" s="60">
        <f t="shared" si="10"/>
        <v>9.2917456404057984E-3</v>
      </c>
      <c r="V61" s="17">
        <f t="shared" si="11"/>
        <v>963.31731074642664</v>
      </c>
      <c r="W61" s="16"/>
      <c r="X61" s="64">
        <f t="shared" si="12"/>
        <v>9.5935170644431186E-3</v>
      </c>
      <c r="Y61">
        <f t="shared" si="13"/>
        <v>1.0871591894083905E-3</v>
      </c>
      <c r="Z61">
        <f t="shared" si="14"/>
        <v>0.11332227608556379</v>
      </c>
    </row>
    <row r="62" spans="1:26" x14ac:dyDescent="0.3">
      <c r="A62" s="2" t="s">
        <v>55</v>
      </c>
      <c r="B62" s="3">
        <f>+'[1]Municipio Summary'!$C57</f>
        <v>9314</v>
      </c>
      <c r="C62" s="4">
        <v>31.894459952759288</v>
      </c>
      <c r="D62" s="12">
        <f t="shared" si="0"/>
        <v>3564780</v>
      </c>
      <c r="E62" s="12">
        <f>+'[2]Municipio Summary'!$E57</f>
        <v>169053.09407104453</v>
      </c>
      <c r="F62" s="12"/>
      <c r="G62" s="15">
        <f>+'[2]Municipio Summary'!$F57</f>
        <v>485208</v>
      </c>
      <c r="H62" s="16">
        <f t="shared" si="1"/>
        <v>4852080</v>
      </c>
      <c r="I62" s="60">
        <f t="shared" si="2"/>
        <v>1.0674940357064268E-2</v>
      </c>
      <c r="J62" s="17">
        <f t="shared" si="3"/>
        <v>520.94481425810602</v>
      </c>
      <c r="K62" s="15">
        <f>+'[3]Municipio Summary'!$F57</f>
        <v>589669.4399999989</v>
      </c>
      <c r="L62" s="16">
        <f t="shared" si="1"/>
        <v>5896694.3999999892</v>
      </c>
      <c r="M62" s="60">
        <f t="shared" si="4"/>
        <v>1.3262134672453256E-2</v>
      </c>
      <c r="N62" s="17">
        <f t="shared" si="5"/>
        <v>633.10010736525544</v>
      </c>
      <c r="O62" s="15">
        <f>+'[1]Municipio Summary'!$F57</f>
        <v>857251.19999999925</v>
      </c>
      <c r="P62" s="16">
        <f t="shared" ref="P62" si="119">+O62*10</f>
        <v>8572511.9999999925</v>
      </c>
      <c r="Q62" s="60">
        <f t="shared" si="7"/>
        <v>8.7520313566513477E-3</v>
      </c>
      <c r="R62" s="17">
        <f t="shared" si="8"/>
        <v>920.38995061198113</v>
      </c>
      <c r="S62" s="15">
        <f>+'[4]Municipio Summary'!$F57</f>
        <v>950553.11999999941</v>
      </c>
      <c r="T62" s="16">
        <f t="shared" ref="T62" si="120">+S62*10</f>
        <v>9505531.1999999937</v>
      </c>
      <c r="U62" s="60">
        <f t="shared" si="10"/>
        <v>9.7073877508307097E-3</v>
      </c>
      <c r="V62" s="17">
        <f t="shared" si="11"/>
        <v>1020.5637964354728</v>
      </c>
      <c r="W62" s="16"/>
      <c r="X62" s="64">
        <f t="shared" si="12"/>
        <v>1.0599123534249895E-2</v>
      </c>
      <c r="Y62">
        <f t="shared" si="13"/>
        <v>1.9411610557252242E-3</v>
      </c>
      <c r="Z62">
        <f t="shared" si="14"/>
        <v>0.1831435447895835</v>
      </c>
    </row>
    <row r="63" spans="1:26" x14ac:dyDescent="0.3">
      <c r="A63" s="2" t="s">
        <v>56</v>
      </c>
      <c r="B63" s="3">
        <f>+'[1]Municipio Summary'!$C58</f>
        <v>71539</v>
      </c>
      <c r="C63" s="4">
        <v>25.469184640545716</v>
      </c>
      <c r="D63" s="12">
        <f t="shared" si="0"/>
        <v>21864480</v>
      </c>
      <c r="E63" s="12">
        <f>+'[2]Municipio Summary'!$E58</f>
        <v>465493.6880806642</v>
      </c>
      <c r="F63" s="12"/>
      <c r="G63" s="15">
        <f>+'[2]Municipio Summary'!$F58</f>
        <v>940914</v>
      </c>
      <c r="H63" s="16">
        <f t="shared" si="1"/>
        <v>9409140</v>
      </c>
      <c r="I63" s="60">
        <f t="shared" si="2"/>
        <v>2.070081456020257E-2</v>
      </c>
      <c r="J63" s="17">
        <f t="shared" si="3"/>
        <v>131.52462293294568</v>
      </c>
      <c r="K63" s="15">
        <f>+'[3]Municipio Summary'!$F58</f>
        <v>1592494.7999999986</v>
      </c>
      <c r="L63" s="16">
        <f t="shared" si="1"/>
        <v>15924947.999999987</v>
      </c>
      <c r="M63" s="60">
        <f t="shared" si="4"/>
        <v>3.5816474570534863E-2</v>
      </c>
      <c r="N63" s="17">
        <f t="shared" si="5"/>
        <v>222.60512447755752</v>
      </c>
      <c r="O63" s="15">
        <f>+'[1]Municipio Summary'!$F58</f>
        <v>2018047.199999999</v>
      </c>
      <c r="P63" s="16">
        <f t="shared" ref="P63" si="121">+O63*10</f>
        <v>20180471.999999989</v>
      </c>
      <c r="Q63" s="60">
        <f t="shared" si="7"/>
        <v>2.0603076873619376E-2</v>
      </c>
      <c r="R63" s="17">
        <f t="shared" si="8"/>
        <v>282.09049609304003</v>
      </c>
      <c r="S63" s="15">
        <f>+'[4]Municipio Summary'!$F58</f>
        <v>2936415.2399999974</v>
      </c>
      <c r="T63" s="16">
        <f t="shared" ref="T63" si="122">+S63*10</f>
        <v>29364152.399999976</v>
      </c>
      <c r="U63" s="60">
        <f t="shared" si="10"/>
        <v>2.9987720551723204E-2</v>
      </c>
      <c r="V63" s="17">
        <f t="shared" si="11"/>
        <v>410.46355694096894</v>
      </c>
      <c r="W63" s="16"/>
      <c r="X63" s="64">
        <f t="shared" si="12"/>
        <v>2.6777021639020002E-2</v>
      </c>
      <c r="Y63">
        <f t="shared" si="13"/>
        <v>7.4623093664092019E-3</v>
      </c>
      <c r="Z63">
        <f t="shared" si="14"/>
        <v>0.27868332285077507</v>
      </c>
    </row>
    <row r="64" spans="1:26" x14ac:dyDescent="0.3">
      <c r="A64" s="2" t="s">
        <v>57</v>
      </c>
      <c r="B64" s="3">
        <f>+'[1]Municipio Summary'!$C59</f>
        <v>10935</v>
      </c>
      <c r="C64" s="4">
        <v>28.720621856424327</v>
      </c>
      <c r="D64" s="12">
        <f t="shared" si="0"/>
        <v>3768720</v>
      </c>
      <c r="E64" s="12">
        <f>+'[2]Municipio Summary'!$E59</f>
        <v>9349.9180836736177</v>
      </c>
      <c r="F64" s="12"/>
      <c r="G64" s="15">
        <f>+'[2]Municipio Summary'!$F59</f>
        <v>113238</v>
      </c>
      <c r="H64" s="16">
        <f t="shared" si="1"/>
        <v>1132380</v>
      </c>
      <c r="I64" s="60">
        <f t="shared" si="2"/>
        <v>2.4913210337695248E-3</v>
      </c>
      <c r="J64" s="17">
        <f t="shared" si="3"/>
        <v>103.55555555555556</v>
      </c>
      <c r="K64" s="15">
        <f>+'[3]Municipio Summary'!$F59</f>
        <v>168550.55999999994</v>
      </c>
      <c r="L64" s="16">
        <f t="shared" si="1"/>
        <v>1685505.5999999994</v>
      </c>
      <c r="M64" s="60">
        <f t="shared" si="4"/>
        <v>3.7908361434457519E-3</v>
      </c>
      <c r="N64" s="17">
        <f t="shared" si="5"/>
        <v>154.13860082304521</v>
      </c>
      <c r="O64" s="15">
        <f>+'[1]Municipio Summary'!$F59</f>
        <v>277948.80000000005</v>
      </c>
      <c r="P64" s="16">
        <f t="shared" ref="P64" si="123">+O64*10</f>
        <v>2779488.0000000005</v>
      </c>
      <c r="Q64" s="60">
        <f t="shared" si="7"/>
        <v>2.8376940308087253E-3</v>
      </c>
      <c r="R64" s="17">
        <f t="shared" si="8"/>
        <v>254.18271604938275</v>
      </c>
      <c r="S64" s="15">
        <f>+'[4]Municipio Summary'!$F59</f>
        <v>688245.36000000045</v>
      </c>
      <c r="T64" s="16">
        <f t="shared" ref="T64" si="124">+S64*10</f>
        <v>6882453.6000000043</v>
      </c>
      <c r="U64" s="60">
        <f t="shared" si="10"/>
        <v>7.0286072778658398E-3</v>
      </c>
      <c r="V64" s="17">
        <f t="shared" si="11"/>
        <v>629.3967626886149</v>
      </c>
      <c r="W64" s="16"/>
      <c r="X64" s="64">
        <f t="shared" si="12"/>
        <v>4.0371146214724608E-3</v>
      </c>
      <c r="Y64">
        <f t="shared" si="13"/>
        <v>2.0686363439946232E-3</v>
      </c>
      <c r="Z64">
        <f t="shared" si="14"/>
        <v>0.51240465975180249</v>
      </c>
    </row>
    <row r="65" spans="1:26" x14ac:dyDescent="0.3">
      <c r="A65" s="2" t="s">
        <v>58</v>
      </c>
      <c r="B65" s="3">
        <f>+'[1]Municipio Summary'!$C60</f>
        <v>9805</v>
      </c>
      <c r="C65" s="4">
        <v>30.197858235594083</v>
      </c>
      <c r="D65" s="12">
        <f t="shared" si="0"/>
        <v>3553080</v>
      </c>
      <c r="E65" s="12">
        <f>+'[2]Municipio Summary'!$E60</f>
        <v>25215.738701231243</v>
      </c>
      <c r="F65" s="12"/>
      <c r="G65" s="15">
        <f>+'[2]Municipio Summary'!$F60</f>
        <v>65664</v>
      </c>
      <c r="H65" s="16">
        <f t="shared" si="1"/>
        <v>656640</v>
      </c>
      <c r="I65" s="60">
        <f t="shared" si="2"/>
        <v>1.4446573090432723E-3</v>
      </c>
      <c r="J65" s="17">
        <f t="shared" si="3"/>
        <v>66.969913309535954</v>
      </c>
      <c r="K65" s="15">
        <f>+'[3]Municipio Summary'!$F60</f>
        <v>271352.75999999989</v>
      </c>
      <c r="L65" s="16">
        <f t="shared" si="1"/>
        <v>2713527.5999999987</v>
      </c>
      <c r="M65" s="60">
        <f t="shared" si="4"/>
        <v>6.1029393805144315E-3</v>
      </c>
      <c r="N65" s="17">
        <f t="shared" si="5"/>
        <v>276.74937276899527</v>
      </c>
      <c r="O65" s="15">
        <f>+'[1]Municipio Summary'!$F60</f>
        <v>147223.20000000004</v>
      </c>
      <c r="P65" s="16">
        <f t="shared" ref="P65" si="125">+O65*10</f>
        <v>1472232.0000000005</v>
      </c>
      <c r="Q65" s="60">
        <f t="shared" si="7"/>
        <v>1.50306241954115E-3</v>
      </c>
      <c r="R65" s="17">
        <f t="shared" si="8"/>
        <v>150.15114737378894</v>
      </c>
      <c r="S65" s="15">
        <f>+'[4]Municipio Summary'!$F60</f>
        <v>793928.15999999945</v>
      </c>
      <c r="T65" s="16">
        <f t="shared" ref="T65" si="126">+S65*10</f>
        <v>7939281.599999994</v>
      </c>
      <c r="U65" s="60">
        <f t="shared" si="10"/>
        <v>8.1078777537688402E-3</v>
      </c>
      <c r="V65" s="17">
        <f t="shared" si="11"/>
        <v>809.71765425803096</v>
      </c>
      <c r="W65" s="16"/>
      <c r="X65" s="64">
        <f t="shared" si="12"/>
        <v>4.2896342157169231E-3</v>
      </c>
      <c r="Y65">
        <f t="shared" si="13"/>
        <v>3.352905969021758E-3</v>
      </c>
      <c r="Z65">
        <f t="shared" si="14"/>
        <v>0.78162980814003735</v>
      </c>
    </row>
    <row r="66" spans="1:26" x14ac:dyDescent="0.3">
      <c r="A66" s="2" t="s">
        <v>59</v>
      </c>
      <c r="B66" s="3">
        <f>+'[1]Municipio Summary'!$C61</f>
        <v>24526</v>
      </c>
      <c r="C66" s="4">
        <v>27.437821087825164</v>
      </c>
      <c r="D66" s="12">
        <f t="shared" si="0"/>
        <v>8075279.9999999991</v>
      </c>
      <c r="E66" s="12">
        <f>+'[2]Municipio Summary'!$E61</f>
        <v>72768.362661731546</v>
      </c>
      <c r="F66" s="12"/>
      <c r="G66" s="15">
        <f>+'[2]Municipio Summary'!$F61</f>
        <v>229350</v>
      </c>
      <c r="H66" s="16">
        <f t="shared" si="1"/>
        <v>2293500</v>
      </c>
      <c r="I66" s="60">
        <f t="shared" si="2"/>
        <v>5.0458722257108075E-3</v>
      </c>
      <c r="J66" s="17">
        <f t="shared" si="3"/>
        <v>93.513006605235262</v>
      </c>
      <c r="K66" s="15">
        <f>+'[3]Municipio Summary'!$F61</f>
        <v>398519.03999999934</v>
      </c>
      <c r="L66" s="16">
        <f t="shared" si="1"/>
        <v>3985190.3999999934</v>
      </c>
      <c r="M66" s="60">
        <f t="shared" si="4"/>
        <v>8.963010153649453E-3</v>
      </c>
      <c r="N66" s="17">
        <f t="shared" si="5"/>
        <v>162.48839598793091</v>
      </c>
      <c r="O66" s="15">
        <f>+'[1]Municipio Summary'!$F61</f>
        <v>598718.4</v>
      </c>
      <c r="P66" s="16">
        <f t="shared" ref="P66" si="127">+O66*10</f>
        <v>5987184</v>
      </c>
      <c r="Q66" s="60">
        <f t="shared" si="7"/>
        <v>6.1125632843723387E-3</v>
      </c>
      <c r="R66" s="17">
        <f t="shared" si="8"/>
        <v>244.11579548234528</v>
      </c>
      <c r="S66" s="15">
        <f>+'[4]Municipio Summary'!$F61</f>
        <v>1269914.6399999978</v>
      </c>
      <c r="T66" s="16">
        <f t="shared" ref="T66" si="128">+S66*10</f>
        <v>12699146.399999978</v>
      </c>
      <c r="U66" s="60">
        <f t="shared" si="10"/>
        <v>1.2968821585622251E-2</v>
      </c>
      <c r="V66" s="17">
        <f t="shared" si="11"/>
        <v>517.78302209899607</v>
      </c>
      <c r="W66" s="16"/>
      <c r="X66" s="64">
        <f t="shared" si="12"/>
        <v>8.2725668123387122E-3</v>
      </c>
      <c r="Y66">
        <f t="shared" si="13"/>
        <v>3.5406540873756543E-3</v>
      </c>
      <c r="Z66">
        <f t="shared" si="14"/>
        <v>0.42799945502944653</v>
      </c>
    </row>
    <row r="67" spans="1:26" x14ac:dyDescent="0.3">
      <c r="A67" s="2" t="s">
        <v>60</v>
      </c>
      <c r="B67" s="3">
        <f>+'[1]Municipio Summary'!$C62</f>
        <v>11121</v>
      </c>
      <c r="C67" s="4">
        <v>31.17840122291161</v>
      </c>
      <c r="D67" s="12">
        <f t="shared" si="0"/>
        <v>4160820</v>
      </c>
      <c r="E67" s="12">
        <f>+'[2]Municipio Summary'!$E62</f>
        <v>133466.02130686271</v>
      </c>
      <c r="F67" s="12"/>
      <c r="G67" s="15">
        <f>+'[2]Municipio Summary'!$F62</f>
        <v>318966</v>
      </c>
      <c r="H67" s="16">
        <f t="shared" si="1"/>
        <v>3189660</v>
      </c>
      <c r="I67" s="60">
        <f t="shared" si="2"/>
        <v>7.0174915210205954E-3</v>
      </c>
      <c r="J67" s="17">
        <f t="shared" si="3"/>
        <v>286.81413541947666</v>
      </c>
      <c r="K67" s="15">
        <f>+'[3]Municipio Summary'!$F62</f>
        <v>547498.91999999958</v>
      </c>
      <c r="L67" s="16">
        <f t="shared" si="1"/>
        <v>5474989.1999999955</v>
      </c>
      <c r="M67" s="60">
        <f t="shared" si="4"/>
        <v>1.2313686139242214E-2</v>
      </c>
      <c r="N67" s="17">
        <f t="shared" si="5"/>
        <v>492.31087132452075</v>
      </c>
      <c r="O67" s="15">
        <f>+'[1]Municipio Summary'!$F62</f>
        <v>603993.60000000021</v>
      </c>
      <c r="P67" s="16">
        <f t="shared" ref="P67" si="129">+O67*10</f>
        <v>6039936.0000000019</v>
      </c>
      <c r="Q67" s="60">
        <f t="shared" si="7"/>
        <v>6.166419978667557E-3</v>
      </c>
      <c r="R67" s="17">
        <f t="shared" si="8"/>
        <v>543.11087132452133</v>
      </c>
      <c r="S67" s="15">
        <f>+'[4]Municipio Summary'!$F62</f>
        <v>1044640.6799999985</v>
      </c>
      <c r="T67" s="16">
        <f t="shared" ref="T67" si="130">+S67*10</f>
        <v>10446406.799999986</v>
      </c>
      <c r="U67" s="60">
        <f t="shared" si="10"/>
        <v>1.0668243497061433E-2</v>
      </c>
      <c r="V67" s="17">
        <f t="shared" si="11"/>
        <v>939.34059886700709</v>
      </c>
      <c r="W67" s="16"/>
      <c r="X67" s="64">
        <f t="shared" si="12"/>
        <v>9.0414602839979496E-3</v>
      </c>
      <c r="Y67">
        <f t="shared" si="13"/>
        <v>2.9278087358305229E-3</v>
      </c>
      <c r="Z67">
        <f t="shared" si="14"/>
        <v>0.32382033917820913</v>
      </c>
    </row>
    <row r="68" spans="1:26" x14ac:dyDescent="0.3">
      <c r="A68" s="2" t="s">
        <v>61</v>
      </c>
      <c r="B68" s="3">
        <f>+'[1]Municipio Summary'!$C63</f>
        <v>14503</v>
      </c>
      <c r="C68" s="4">
        <v>30.717437771495554</v>
      </c>
      <c r="D68" s="12">
        <f t="shared" si="0"/>
        <v>5345940</v>
      </c>
      <c r="E68" s="12">
        <f>+'[2]Municipio Summary'!$E63</f>
        <v>212173.83511270813</v>
      </c>
      <c r="F68" s="12"/>
      <c r="G68" s="15">
        <f>+'[2]Municipio Summary'!$F63</f>
        <v>684000</v>
      </c>
      <c r="H68" s="16">
        <f t="shared" si="1"/>
        <v>6840000</v>
      </c>
      <c r="I68" s="60">
        <f t="shared" si="2"/>
        <v>1.5048513635867419E-2</v>
      </c>
      <c r="J68" s="17">
        <f t="shared" si="3"/>
        <v>471.62656002206438</v>
      </c>
      <c r="K68" s="15">
        <f>+'[3]Municipio Summary'!$F63</f>
        <v>676648.1999999996</v>
      </c>
      <c r="L68" s="16">
        <f t="shared" si="1"/>
        <v>6766481.9999999963</v>
      </c>
      <c r="M68" s="60">
        <f t="shared" si="4"/>
        <v>1.521835615946639E-2</v>
      </c>
      <c r="N68" s="17">
        <f t="shared" si="5"/>
        <v>466.55740191684453</v>
      </c>
      <c r="O68" s="15">
        <f>+'[1]Municipio Summary'!$F63</f>
        <v>1380659.9999999993</v>
      </c>
      <c r="P68" s="16">
        <f t="shared" ref="P68" si="131">+O68*10</f>
        <v>13806599.999999993</v>
      </c>
      <c r="Q68" s="60">
        <f t="shared" si="7"/>
        <v>1.4095727848353265E-2</v>
      </c>
      <c r="R68" s="17">
        <f t="shared" si="8"/>
        <v>951.98234847962442</v>
      </c>
      <c r="S68" s="15">
        <f>+'[4]Municipio Summary'!$F63</f>
        <v>1259493.359999998</v>
      </c>
      <c r="T68" s="16">
        <f t="shared" ref="T68" si="132">+S68*10</f>
        <v>12594933.599999979</v>
      </c>
      <c r="U68" s="60">
        <f t="shared" si="10"/>
        <v>1.286239575450197E-2</v>
      </c>
      <c r="V68" s="17">
        <f t="shared" si="11"/>
        <v>868.43643384127279</v>
      </c>
      <c r="W68" s="16"/>
      <c r="X68" s="64">
        <f t="shared" si="12"/>
        <v>1.4306248349547262E-2</v>
      </c>
      <c r="Y68">
        <f t="shared" si="13"/>
        <v>1.0819623545258569E-3</v>
      </c>
      <c r="Z68">
        <f t="shared" si="14"/>
        <v>7.5628657359362625E-2</v>
      </c>
    </row>
    <row r="69" spans="1:26" x14ac:dyDescent="0.3">
      <c r="A69" s="2" t="s">
        <v>62</v>
      </c>
      <c r="B69" s="3">
        <f>+'[1]Municipio Summary'!$C64</f>
        <v>16209</v>
      </c>
      <c r="C69" s="4">
        <v>32.879881547288541</v>
      </c>
      <c r="D69" s="12">
        <f t="shared" si="0"/>
        <v>6395400</v>
      </c>
      <c r="E69" s="12">
        <f>+'[2]Municipio Summary'!$E64</f>
        <v>164340.62990535278</v>
      </c>
      <c r="F69" s="12"/>
      <c r="G69" s="15">
        <f>+'[2]Municipio Summary'!$F64</f>
        <v>707220</v>
      </c>
      <c r="H69" s="16">
        <f t="shared" si="1"/>
        <v>7072200</v>
      </c>
      <c r="I69" s="60">
        <f t="shared" si="2"/>
        <v>1.5559371072453445E-2</v>
      </c>
      <c r="J69" s="17">
        <f t="shared" si="3"/>
        <v>436.3131593559134</v>
      </c>
      <c r="K69" s="15">
        <f>+'[3]Municipio Summary'!$F64</f>
        <v>989093.40000000212</v>
      </c>
      <c r="L69" s="16">
        <f t="shared" si="1"/>
        <v>9890934.0000000205</v>
      </c>
      <c r="M69" s="60">
        <f t="shared" si="4"/>
        <v>2.2245497196589886E-2</v>
      </c>
      <c r="N69" s="17">
        <f t="shared" si="5"/>
        <v>610.21247455117657</v>
      </c>
      <c r="O69" s="15">
        <f>+'[1]Municipio Summary'!$F64</f>
        <v>1326923.9999999986</v>
      </c>
      <c r="P69" s="16">
        <f t="shared" ref="P69" si="133">+O69*10</f>
        <v>13269239.999999985</v>
      </c>
      <c r="Q69" s="60">
        <f t="shared" si="7"/>
        <v>1.3547114843225919E-2</v>
      </c>
      <c r="R69" s="17">
        <f t="shared" si="8"/>
        <v>818.63409217101514</v>
      </c>
      <c r="S69" s="15">
        <f>+'[4]Municipio Summary'!$F64</f>
        <v>1826343.9599999958</v>
      </c>
      <c r="T69" s="16">
        <f t="shared" ref="T69" si="134">+S69*10</f>
        <v>18263439.599999957</v>
      </c>
      <c r="U69" s="60">
        <f t="shared" si="10"/>
        <v>1.8651276412734959E-2</v>
      </c>
      <c r="V69" s="17">
        <f t="shared" si="11"/>
        <v>1126.7468443457312</v>
      </c>
      <c r="W69" s="16"/>
      <c r="X69" s="64">
        <f t="shared" si="12"/>
        <v>1.7500814881251051E-2</v>
      </c>
      <c r="Y69">
        <f t="shared" si="13"/>
        <v>3.7963368335941898E-3</v>
      </c>
      <c r="Z69">
        <f t="shared" si="14"/>
        <v>0.21692343238606998</v>
      </c>
    </row>
    <row r="70" spans="1:26" x14ac:dyDescent="0.3">
      <c r="A70" s="2" t="s">
        <v>63</v>
      </c>
      <c r="B70" s="3">
        <f>+'[1]Municipio Summary'!$C65</f>
        <v>208962</v>
      </c>
      <c r="C70" s="4">
        <v>21.986581292292378</v>
      </c>
      <c r="D70" s="12">
        <f t="shared" si="0"/>
        <v>55132319.999999993</v>
      </c>
      <c r="E70" s="12">
        <f>+'[2]Municipio Summary'!$E65</f>
        <v>74280.009376106711</v>
      </c>
      <c r="F70" s="12"/>
      <c r="G70" s="15">
        <f>+'[2]Municipio Summary'!$F65</f>
        <v>99558</v>
      </c>
      <c r="H70" s="16">
        <f t="shared" si="1"/>
        <v>995580</v>
      </c>
      <c r="I70" s="60">
        <f t="shared" si="2"/>
        <v>2.1903507610521763E-3</v>
      </c>
      <c r="J70" s="17">
        <f t="shared" si="3"/>
        <v>4.7644069256611248</v>
      </c>
      <c r="K70" s="15">
        <f>+'[3]Municipio Summary'!$F65</f>
        <v>345391.67999999825</v>
      </c>
      <c r="L70" s="16">
        <f t="shared" si="1"/>
        <v>3453916.7999999826</v>
      </c>
      <c r="M70" s="60">
        <f t="shared" si="4"/>
        <v>7.7681335748124658E-3</v>
      </c>
      <c r="N70" s="17">
        <f t="shared" si="5"/>
        <v>16.528922962069576</v>
      </c>
      <c r="O70" s="15">
        <f>+'[1]Municipio Summary'!$F65</f>
        <v>1045065.5999999994</v>
      </c>
      <c r="P70" s="16">
        <f t="shared" ref="P70" si="135">+O70*10</f>
        <v>10450655.999999994</v>
      </c>
      <c r="Q70" s="60">
        <f t="shared" si="7"/>
        <v>1.0669506092213878E-2</v>
      </c>
      <c r="R70" s="17">
        <f t="shared" si="8"/>
        <v>50.01223188905157</v>
      </c>
      <c r="S70" s="15">
        <f>+'[4]Municipio Summary'!$F65</f>
        <v>1978441.6799999955</v>
      </c>
      <c r="T70" s="16">
        <f t="shared" ref="T70" si="136">+S70*10</f>
        <v>19784416.799999956</v>
      </c>
      <c r="U70" s="60">
        <f t="shared" si="10"/>
        <v>2.0204552618968735E-2</v>
      </c>
      <c r="V70" s="17">
        <f t="shared" si="11"/>
        <v>94.679495793493345</v>
      </c>
      <c r="W70" s="16"/>
      <c r="X70" s="64">
        <f t="shared" si="12"/>
        <v>1.0208135761761813E-2</v>
      </c>
      <c r="Y70">
        <f t="shared" si="13"/>
        <v>7.5361285276281881E-3</v>
      </c>
      <c r="Z70">
        <f t="shared" si="14"/>
        <v>0.7382472866257741</v>
      </c>
    </row>
    <row r="71" spans="1:26" x14ac:dyDescent="0.3">
      <c r="A71" s="2" t="s">
        <v>64</v>
      </c>
      <c r="B71" s="3">
        <f>+'[1]Municipio Summary'!$C66</f>
        <v>17404</v>
      </c>
      <c r="C71" s="4">
        <v>30.375775683750863</v>
      </c>
      <c r="D71" s="12">
        <f t="shared" si="0"/>
        <v>6343920.0000000009</v>
      </c>
      <c r="E71" s="12">
        <f>+'[2]Municipio Summary'!$E66</f>
        <v>81085.319014050474</v>
      </c>
      <c r="F71" s="12"/>
      <c r="G71" s="15">
        <f>+'[2]Municipio Summary'!$F66</f>
        <v>1187826</v>
      </c>
      <c r="H71" s="16">
        <f t="shared" si="1"/>
        <v>11878260</v>
      </c>
      <c r="I71" s="60">
        <f t="shared" si="2"/>
        <v>2.6133063973739552E-2</v>
      </c>
      <c r="J71" s="17">
        <f t="shared" si="3"/>
        <v>682.50172374166857</v>
      </c>
      <c r="K71" s="15">
        <f>+'[3]Municipio Summary'!$F66</f>
        <v>692100.11999999941</v>
      </c>
      <c r="L71" s="16">
        <f t="shared" si="1"/>
        <v>6921001.1999999937</v>
      </c>
      <c r="M71" s="60">
        <f t="shared" si="4"/>
        <v>1.556588212925036E-2</v>
      </c>
      <c r="N71" s="17">
        <f t="shared" si="5"/>
        <v>397.66727189151885</v>
      </c>
      <c r="O71" s="15">
        <f>+'[1]Municipio Summary'!$F66</f>
        <v>2743123.2</v>
      </c>
      <c r="P71" s="16">
        <f t="shared" ref="P71" si="137">+O71*10</f>
        <v>27431232</v>
      </c>
      <c r="Q71" s="60">
        <f t="shared" si="7"/>
        <v>2.8005677054237788E-2</v>
      </c>
      <c r="R71" s="17">
        <f t="shared" si="8"/>
        <v>1576.1452539646059</v>
      </c>
      <c r="S71" s="15">
        <f>+'[4]Municipio Summary'!$F66</f>
        <v>1483078.6799999985</v>
      </c>
      <c r="T71" s="16">
        <f t="shared" ref="T71" si="138">+S71*10</f>
        <v>14830786.799999986</v>
      </c>
      <c r="U71" s="60">
        <f t="shared" si="10"/>
        <v>1.5145728848641488E-2</v>
      </c>
      <c r="V71" s="17">
        <f t="shared" si="11"/>
        <v>852.14817283383047</v>
      </c>
      <c r="W71" s="16"/>
      <c r="X71" s="64">
        <f t="shared" si="12"/>
        <v>2.1212588001467296E-2</v>
      </c>
      <c r="Y71">
        <f t="shared" si="13"/>
        <v>6.8080640875394843E-3</v>
      </c>
      <c r="Z71">
        <f t="shared" si="14"/>
        <v>0.32094453006245932</v>
      </c>
    </row>
    <row r="72" spans="1:26" x14ac:dyDescent="0.3">
      <c r="A72" s="2" t="s">
        <v>65</v>
      </c>
      <c r="B72" s="3">
        <f>+'[1]Municipio Summary'!$C67</f>
        <v>19077</v>
      </c>
      <c r="C72" s="4">
        <v>32.736541384913771</v>
      </c>
      <c r="D72" s="12">
        <f t="shared" si="0"/>
        <v>7494180</v>
      </c>
      <c r="E72" s="12">
        <f>+'[2]Municipio Summary'!$E67</f>
        <v>130156.42196967489</v>
      </c>
      <c r="F72" s="12"/>
      <c r="G72" s="15">
        <f>+'[2]Municipio Summary'!$F67</f>
        <v>1196322</v>
      </c>
      <c r="H72" s="16">
        <f t="shared" si="1"/>
        <v>11963220</v>
      </c>
      <c r="I72" s="60">
        <f t="shared" si="2"/>
        <v>2.6319982353637694E-2</v>
      </c>
      <c r="J72" s="17">
        <f t="shared" si="3"/>
        <v>627.10174555747756</v>
      </c>
      <c r="K72" s="15">
        <f>+'[3]Municipio Summary'!$F67</f>
        <v>1071728.8800000006</v>
      </c>
      <c r="L72" s="16">
        <f t="shared" si="1"/>
        <v>10717288.800000006</v>
      </c>
      <c r="M72" s="60">
        <f t="shared" si="4"/>
        <v>2.410403486217215E-2</v>
      </c>
      <c r="N72" s="17">
        <f t="shared" si="5"/>
        <v>561.79109922943894</v>
      </c>
      <c r="O72" s="15">
        <f>+'[1]Municipio Summary'!$F67</f>
        <v>2493991.1999999997</v>
      </c>
      <c r="P72" s="16">
        <f t="shared" ref="P72" si="139">+O72*10</f>
        <v>24939911.999999996</v>
      </c>
      <c r="Q72" s="60">
        <f t="shared" si="7"/>
        <v>2.546218562961771E-2</v>
      </c>
      <c r="R72" s="17">
        <f t="shared" si="8"/>
        <v>1307.3288252869945</v>
      </c>
      <c r="S72" s="15">
        <f>+'[4]Municipio Summary'!$F67</f>
        <v>2134923.8399999985</v>
      </c>
      <c r="T72" s="16">
        <f t="shared" ref="T72" si="140">+S72*10</f>
        <v>21349238.399999984</v>
      </c>
      <c r="U72" s="60">
        <f t="shared" si="10"/>
        <v>2.1802604291459755E-2</v>
      </c>
      <c r="V72" s="17">
        <f t="shared" si="11"/>
        <v>1119.1087906903592</v>
      </c>
      <c r="W72" s="16"/>
      <c r="X72" s="64">
        <f t="shared" si="12"/>
        <v>2.4422201784221827E-2</v>
      </c>
      <c r="Y72">
        <f t="shared" si="13"/>
        <v>1.9703348871624774E-3</v>
      </c>
      <c r="Z72">
        <f t="shared" si="14"/>
        <v>8.0678020129840586E-2</v>
      </c>
    </row>
    <row r="73" spans="1:26" x14ac:dyDescent="0.3">
      <c r="A73" s="2" t="s">
        <v>66</v>
      </c>
      <c r="B73" s="3">
        <f>+'[1]Municipio Summary'!$C68</f>
        <v>9692</v>
      </c>
      <c r="C73" s="4">
        <v>30.532913743293438</v>
      </c>
      <c r="D73" s="12">
        <f t="shared" ref="D73:D83" si="141">+C73*12*B73</f>
        <v>3551100</v>
      </c>
      <c r="E73" s="12">
        <f>+'[2]Municipio Summary'!$E68</f>
        <v>131834.38417067585</v>
      </c>
      <c r="F73" s="12"/>
      <c r="G73" s="15">
        <f>+'[2]Municipio Summary'!$F68</f>
        <v>268548</v>
      </c>
      <c r="H73" s="16">
        <f t="shared" ref="H73:L83" si="142">+G73*10</f>
        <v>2685480</v>
      </c>
      <c r="I73" s="60">
        <f t="shared" ref="I73:I83" si="143">+H73/H$84</f>
        <v>5.9082576606504737E-3</v>
      </c>
      <c r="J73" s="17">
        <f t="shared" ref="J73:J84" si="144">+H73/B73</f>
        <v>277.08212959141559</v>
      </c>
      <c r="K73" s="15">
        <f>+'[3]Municipio Summary'!$F68</f>
        <v>411269.87999999948</v>
      </c>
      <c r="L73" s="16">
        <f t="shared" si="142"/>
        <v>4112698.7999999947</v>
      </c>
      <c r="M73" s="60">
        <f t="shared" ref="M73:M83" si="145">+L73/L$84</f>
        <v>9.249786686051923E-3</v>
      </c>
      <c r="N73" s="17">
        <f t="shared" ref="N73:N84" si="146">+L73/$B73</f>
        <v>424.33953776310307</v>
      </c>
      <c r="O73" s="15">
        <f>+'[1]Municipio Summary'!$F68</f>
        <v>563059.19999999995</v>
      </c>
      <c r="P73" s="16">
        <f t="shared" ref="P73" si="147">+O73*10</f>
        <v>5630592</v>
      </c>
      <c r="Q73" s="60">
        <f t="shared" ref="Q73:Q83" si="148">+P73/P$84</f>
        <v>5.7485037921802002E-3</v>
      </c>
      <c r="R73" s="17">
        <f t="shared" ref="R73:R84" si="149">+P73/$B73</f>
        <v>580.95253817581511</v>
      </c>
      <c r="S73" s="15">
        <f>+'[4]Municipio Summary'!$F68</f>
        <v>814025.4</v>
      </c>
      <c r="T73" s="16">
        <f t="shared" ref="T73" si="150">+S73*10</f>
        <v>8140254</v>
      </c>
      <c r="U73" s="60">
        <f t="shared" ref="U73:U83" si="151">+T73/T$84</f>
        <v>8.3131179421357046E-3</v>
      </c>
      <c r="V73" s="17">
        <f t="shared" ref="V73:V84" si="152">+T73/$B73</f>
        <v>839.8941394964919</v>
      </c>
      <c r="W73" s="16"/>
      <c r="X73" s="64">
        <f t="shared" ref="X73:X83" si="153">AVERAGE(U73,Q73,M73,I73)</f>
        <v>7.3049165202545754E-3</v>
      </c>
      <c r="Y73">
        <f t="shared" ref="Y73:Y83" si="154">_xlfn.STDEV.S(+U73,Q73,M73,I73)</f>
        <v>1.7485295364118849E-3</v>
      </c>
      <c r="Z73">
        <f t="shared" ref="Z73:Z83" si="155">+Y73/X73</f>
        <v>0.23936338376539706</v>
      </c>
    </row>
    <row r="74" spans="1:26" x14ac:dyDescent="0.3">
      <c r="A74" s="2" t="s">
        <v>67</v>
      </c>
      <c r="B74" s="3">
        <f>+'[1]Municipio Summary'!$C69</f>
        <v>27284</v>
      </c>
      <c r="C74" s="4">
        <v>26.649684796950595</v>
      </c>
      <c r="D74" s="12">
        <f t="shared" si="141"/>
        <v>8725320</v>
      </c>
      <c r="E74" s="12">
        <f>+'[2]Municipio Summary'!$E69</f>
        <v>35076.673693423982</v>
      </c>
      <c r="F74" s="12"/>
      <c r="G74" s="15">
        <f>+'[2]Municipio Summary'!$F69</f>
        <v>1168584</v>
      </c>
      <c r="H74" s="16">
        <f t="shared" si="142"/>
        <v>11685840</v>
      </c>
      <c r="I74" s="60">
        <f t="shared" si="143"/>
        <v>2.5709725524351596E-2</v>
      </c>
      <c r="J74" s="17">
        <f t="shared" si="144"/>
        <v>428.30376777598593</v>
      </c>
      <c r="K74" s="15">
        <f>+'[3]Municipio Summary'!$F69</f>
        <v>372464.51999999996</v>
      </c>
      <c r="L74" s="16">
        <f t="shared" si="142"/>
        <v>3724645.1999999997</v>
      </c>
      <c r="M74" s="60">
        <f t="shared" si="145"/>
        <v>8.3770232775683059E-3</v>
      </c>
      <c r="N74" s="17">
        <f t="shared" si="146"/>
        <v>136.51389825538777</v>
      </c>
      <c r="O74" s="15">
        <f>+'[1]Municipio Summary'!$F69</f>
        <v>3340730.4000000004</v>
      </c>
      <c r="P74" s="16">
        <f t="shared" ref="P74" si="156">+O74*10</f>
        <v>33407304.000000004</v>
      </c>
      <c r="Q74" s="60">
        <f t="shared" si="148"/>
        <v>3.410689563912938E-2</v>
      </c>
      <c r="R74" s="17">
        <f t="shared" si="149"/>
        <v>1224.4283829350536</v>
      </c>
      <c r="S74" s="15">
        <f>+'[4]Municipio Summary'!$F69</f>
        <v>1212060.48</v>
      </c>
      <c r="T74" s="16">
        <f t="shared" ref="T74" si="157">+S74*10</f>
        <v>12120604.800000001</v>
      </c>
      <c r="U74" s="60">
        <f t="shared" si="151"/>
        <v>1.2377994253301697E-2</v>
      </c>
      <c r="V74" s="17">
        <f t="shared" si="152"/>
        <v>444.23855739627624</v>
      </c>
      <c r="W74" s="16"/>
      <c r="X74" s="64">
        <f t="shared" si="153"/>
        <v>2.0142909673587745E-2</v>
      </c>
      <c r="Y74">
        <f t="shared" si="154"/>
        <v>1.18983519437272E-2</v>
      </c>
      <c r="Z74">
        <f t="shared" si="155"/>
        <v>0.59069678296422257</v>
      </c>
    </row>
    <row r="75" spans="1:26" x14ac:dyDescent="0.3">
      <c r="A75" s="2" t="s">
        <v>68</v>
      </c>
      <c r="B75" s="3">
        <f>+'[1]Municipio Summary'!$C70</f>
        <v>37136</v>
      </c>
      <c r="C75" s="4">
        <v>24.978053640672123</v>
      </c>
      <c r="D75" s="12">
        <f t="shared" si="141"/>
        <v>11131019.999999998</v>
      </c>
      <c r="E75" s="12">
        <f>+'[2]Municipio Summary'!$E70</f>
        <v>39135.071112538404</v>
      </c>
      <c r="F75" s="12"/>
      <c r="G75" s="15">
        <f>+'[2]Municipio Summary'!$F70</f>
        <v>520566</v>
      </c>
      <c r="H75" s="16">
        <f t="shared" si="142"/>
        <v>5205660</v>
      </c>
      <c r="I75" s="60">
        <f t="shared" si="143"/>
        <v>1.145284290843415E-2</v>
      </c>
      <c r="J75" s="17">
        <f t="shared" si="144"/>
        <v>140.17826367944852</v>
      </c>
      <c r="K75" s="15">
        <f>+'[3]Municipio Summary'!$F70</f>
        <v>167418.47999999981</v>
      </c>
      <c r="L75" s="16">
        <f t="shared" si="142"/>
        <v>1674184.799999998</v>
      </c>
      <c r="M75" s="60">
        <f t="shared" si="145"/>
        <v>3.7653747638972494E-3</v>
      </c>
      <c r="N75" s="17">
        <f t="shared" si="146"/>
        <v>45.082529082292062</v>
      </c>
      <c r="O75" s="15">
        <f>+'[1]Municipio Summary'!$F70</f>
        <v>2101982.4000000013</v>
      </c>
      <c r="P75" s="16">
        <f t="shared" ref="P75" si="158">+O75*10</f>
        <v>21019824.000000015</v>
      </c>
      <c r="Q75" s="60">
        <f t="shared" si="148"/>
        <v>2.1460005977161987E-2</v>
      </c>
      <c r="R75" s="17">
        <f t="shared" si="149"/>
        <v>566.02283498492068</v>
      </c>
      <c r="S75" s="15">
        <f>+'[4]Municipio Summary'!$F70</f>
        <v>902487.96</v>
      </c>
      <c r="T75" s="16">
        <f t="shared" ref="T75" si="159">+S75*10</f>
        <v>9024879.5999999996</v>
      </c>
      <c r="U75" s="60">
        <f t="shared" si="151"/>
        <v>9.2165291805850896E-3</v>
      </c>
      <c r="V75" s="17">
        <f t="shared" si="152"/>
        <v>243.02239336492889</v>
      </c>
      <c r="W75" s="16"/>
      <c r="X75" s="64">
        <f t="shared" si="153"/>
        <v>1.1473688207519619E-2</v>
      </c>
      <c r="Y75">
        <f t="shared" si="154"/>
        <v>7.399095443380686E-3</v>
      </c>
      <c r="Z75">
        <f t="shared" si="155"/>
        <v>0.64487506628700886</v>
      </c>
    </row>
    <row r="76" spans="1:26" x14ac:dyDescent="0.3">
      <c r="A76" s="2" t="s">
        <v>69</v>
      </c>
      <c r="B76" s="3">
        <f>+'[1]Municipio Summary'!$C71</f>
        <v>30769</v>
      </c>
      <c r="C76" s="4">
        <v>24.69563521726413</v>
      </c>
      <c r="D76" s="12">
        <f t="shared" si="141"/>
        <v>9118320</v>
      </c>
      <c r="E76" s="12">
        <f>+'[2]Municipio Summary'!$E71</f>
        <v>29943.700495674104</v>
      </c>
      <c r="F76" s="12"/>
      <c r="G76" s="15">
        <f>+'[2]Municipio Summary'!$F71</f>
        <v>692514</v>
      </c>
      <c r="H76" s="16">
        <f t="shared" si="142"/>
        <v>6925140</v>
      </c>
      <c r="I76" s="60">
        <f t="shared" si="143"/>
        <v>1.5235828029282295E-2</v>
      </c>
      <c r="J76" s="17">
        <f t="shared" si="144"/>
        <v>225.0687380155351</v>
      </c>
      <c r="K76" s="15">
        <f>+'[3]Municipio Summary'!$F71</f>
        <v>250738.31999999983</v>
      </c>
      <c r="L76" s="16">
        <f t="shared" si="142"/>
        <v>2507383.1999999983</v>
      </c>
      <c r="M76" s="60">
        <f t="shared" si="145"/>
        <v>5.6393042301542433E-3</v>
      </c>
      <c r="N76" s="17">
        <f t="shared" si="146"/>
        <v>81.490565179238786</v>
      </c>
      <c r="O76" s="15">
        <f>+'[1]Municipio Summary'!$F71</f>
        <v>1945226.3999999994</v>
      </c>
      <c r="P76" s="16">
        <f t="shared" ref="P76" si="160">+O76*10</f>
        <v>19452263.999999993</v>
      </c>
      <c r="Q76" s="60">
        <f t="shared" si="148"/>
        <v>1.9859619267474954E-2</v>
      </c>
      <c r="R76" s="17">
        <f t="shared" si="149"/>
        <v>632.20332152491119</v>
      </c>
      <c r="S76" s="15">
        <f>+'[4]Municipio Summary'!$F71</f>
        <v>950344.91999999934</v>
      </c>
      <c r="T76" s="16">
        <f t="shared" ref="T76" si="161">+S76*10</f>
        <v>9503449.1999999937</v>
      </c>
      <c r="U76" s="60">
        <f t="shared" si="151"/>
        <v>9.7052615381160289E-3</v>
      </c>
      <c r="V76" s="17">
        <f t="shared" si="152"/>
        <v>308.86441548311592</v>
      </c>
      <c r="W76" s="16"/>
      <c r="X76" s="64">
        <f t="shared" si="153"/>
        <v>1.2610003266256879E-2</v>
      </c>
      <c r="Y76">
        <f t="shared" si="154"/>
        <v>6.2311063065440646E-3</v>
      </c>
      <c r="Z76">
        <f t="shared" si="155"/>
        <v>0.49413994389818189</v>
      </c>
    </row>
    <row r="77" spans="1:26" x14ac:dyDescent="0.3">
      <c r="A77" s="2" t="s">
        <v>70</v>
      </c>
      <c r="B77" s="3">
        <f>+'[1]Municipio Summary'!$C72</f>
        <v>14222</v>
      </c>
      <c r="C77" s="4">
        <v>36.732527070735479</v>
      </c>
      <c r="D77" s="12">
        <f t="shared" si="141"/>
        <v>6268920</v>
      </c>
      <c r="E77" s="12">
        <f>+'[2]Municipio Summary'!$E72</f>
        <v>409554.3910177481</v>
      </c>
      <c r="F77" s="12"/>
      <c r="G77" s="15">
        <f>+'[2]Municipio Summary'!$F72</f>
        <v>1753824</v>
      </c>
      <c r="H77" s="16">
        <f t="shared" si="142"/>
        <v>17538240</v>
      </c>
      <c r="I77" s="60">
        <f t="shared" si="143"/>
        <v>3.8585444998408686E-2</v>
      </c>
      <c r="J77" s="17">
        <f t="shared" si="144"/>
        <v>1233.1767683870059</v>
      </c>
      <c r="K77" s="15">
        <f>+'[3]Municipio Summary'!$F72</f>
        <v>1490731.6800000002</v>
      </c>
      <c r="L77" s="16">
        <f t="shared" si="142"/>
        <v>14907316.800000001</v>
      </c>
      <c r="M77" s="60">
        <f t="shared" si="145"/>
        <v>3.3527741069051382E-2</v>
      </c>
      <c r="N77" s="17">
        <f t="shared" si="146"/>
        <v>1048.1870904232878</v>
      </c>
      <c r="O77" s="15">
        <f>+'[1]Municipio Summary'!$F72</f>
        <v>2980593.5999999987</v>
      </c>
      <c r="P77" s="16">
        <f t="shared" ref="P77" si="162">+O77*10</f>
        <v>29805935.999999985</v>
      </c>
      <c r="Q77" s="60">
        <f t="shared" si="148"/>
        <v>3.0430110390786663E-2</v>
      </c>
      <c r="R77" s="17">
        <f t="shared" si="149"/>
        <v>2095.7626212909568</v>
      </c>
      <c r="S77" s="15">
        <f>+'[4]Municipio Summary'!$F72</f>
        <v>2266305.9599999944</v>
      </c>
      <c r="T77" s="16">
        <f t="shared" ref="T77" si="163">+S77*10</f>
        <v>22663059.599999942</v>
      </c>
      <c r="U77" s="60">
        <f t="shared" si="151"/>
        <v>2.314432539628989E-2</v>
      </c>
      <c r="V77" s="17">
        <f t="shared" si="152"/>
        <v>1593.5212768949475</v>
      </c>
      <c r="W77" s="16"/>
      <c r="X77" s="64">
        <f t="shared" si="153"/>
        <v>3.1421905463634159E-2</v>
      </c>
      <c r="Y77">
        <f t="shared" si="154"/>
        <v>6.4614970272927671E-3</v>
      </c>
      <c r="Z77">
        <f t="shared" si="155"/>
        <v>0.2056367025472379</v>
      </c>
    </row>
    <row r="78" spans="1:26" x14ac:dyDescent="0.3">
      <c r="A78" s="2" t="s">
        <v>71</v>
      </c>
      <c r="B78" s="3">
        <f>+'[1]Municipio Summary'!$C73</f>
        <v>17334</v>
      </c>
      <c r="C78" s="4">
        <v>28.656974731741087</v>
      </c>
      <c r="D78" s="12">
        <f t="shared" si="141"/>
        <v>5960880</v>
      </c>
      <c r="E78" s="12">
        <f>+'[2]Municipio Summary'!$E73</f>
        <v>51955.815615252533</v>
      </c>
      <c r="F78" s="12"/>
      <c r="G78" s="15">
        <f>+'[2]Municipio Summary'!$F73</f>
        <v>285744</v>
      </c>
      <c r="H78" s="16">
        <f t="shared" si="142"/>
        <v>2857440</v>
      </c>
      <c r="I78" s="60">
        <f t="shared" si="143"/>
        <v>6.2865825736364038E-3</v>
      </c>
      <c r="J78" s="17">
        <f t="shared" si="144"/>
        <v>164.8459674627899</v>
      </c>
      <c r="K78" s="15">
        <f>+'[3]Municipio Summary'!$F73</f>
        <v>426257.27999999968</v>
      </c>
      <c r="L78" s="16">
        <f t="shared" si="142"/>
        <v>4262572.799999997</v>
      </c>
      <c r="M78" s="60">
        <f t="shared" si="145"/>
        <v>9.5868652316009832E-3</v>
      </c>
      <c r="N78" s="17">
        <f t="shared" si="146"/>
        <v>245.90820353063327</v>
      </c>
      <c r="O78" s="15">
        <f>+'[1]Municipio Summary'!$F73</f>
        <v>605750.4</v>
      </c>
      <c r="P78" s="16">
        <f t="shared" ref="P78" si="164">+O78*10</f>
        <v>6057504</v>
      </c>
      <c r="Q78" s="60">
        <f t="shared" si="148"/>
        <v>6.1843558750388468E-3</v>
      </c>
      <c r="R78" s="17">
        <f t="shared" si="149"/>
        <v>349.45794392523362</v>
      </c>
      <c r="S78" s="15">
        <f>+'[4]Municipio Summary'!$F73</f>
        <v>1122681.8399999996</v>
      </c>
      <c r="T78" s="16">
        <f t="shared" ref="T78" si="165">+S78*10</f>
        <v>11226818.399999997</v>
      </c>
      <c r="U78" s="60">
        <f t="shared" si="151"/>
        <v>1.1465227678907714E-2</v>
      </c>
      <c r="V78" s="17">
        <f t="shared" si="152"/>
        <v>647.67615091727225</v>
      </c>
      <c r="W78" s="16"/>
      <c r="X78" s="64">
        <f t="shared" si="153"/>
        <v>8.3807578397959871E-3</v>
      </c>
      <c r="Y78">
        <f t="shared" si="154"/>
        <v>2.5934790575042992E-3</v>
      </c>
      <c r="Z78">
        <f t="shared" si="155"/>
        <v>0.30945638891857447</v>
      </c>
    </row>
    <row r="79" spans="1:26" x14ac:dyDescent="0.3">
      <c r="A79" s="2" t="s">
        <v>72</v>
      </c>
      <c r="B79" s="3">
        <f>+'[1]Municipio Summary'!$C74</f>
        <v>25761</v>
      </c>
      <c r="C79" s="4">
        <v>27.609953029773688</v>
      </c>
      <c r="D79" s="12">
        <f t="shared" si="141"/>
        <v>8535120</v>
      </c>
      <c r="E79" s="12">
        <f>+'[2]Municipio Summary'!$E74</f>
        <v>107918.41027078599</v>
      </c>
      <c r="F79" s="12"/>
      <c r="G79" s="15">
        <f>+'[2]Municipio Summary'!$F74</f>
        <v>694368</v>
      </c>
      <c r="H79" s="16">
        <f t="shared" si="142"/>
        <v>6943680</v>
      </c>
      <c r="I79" s="60">
        <f t="shared" si="143"/>
        <v>1.5276617421505831E-2</v>
      </c>
      <c r="J79" s="17">
        <f t="shared" si="144"/>
        <v>269.54233143123326</v>
      </c>
      <c r="K79" s="15">
        <f>+'[3]Municipio Summary'!$F74</f>
        <v>561970.07999999949</v>
      </c>
      <c r="L79" s="16">
        <f t="shared" si="142"/>
        <v>5619700.7999999952</v>
      </c>
      <c r="M79" s="60">
        <f t="shared" si="145"/>
        <v>1.2639154036623192E-2</v>
      </c>
      <c r="N79" s="17">
        <f t="shared" si="146"/>
        <v>218.14761849307072</v>
      </c>
      <c r="O79" s="15">
        <f>+'[1]Municipio Summary'!$F74</f>
        <v>1549103.9999999998</v>
      </c>
      <c r="P79" s="16">
        <f t="shared" ref="P79" si="166">+O79*10</f>
        <v>15491039.999999998</v>
      </c>
      <c r="Q79" s="60">
        <f t="shared" si="148"/>
        <v>1.5815442174608844E-2</v>
      </c>
      <c r="R79" s="17">
        <f t="shared" si="149"/>
        <v>601.33690462326763</v>
      </c>
      <c r="S79" s="15">
        <f>+'[4]Municipio Summary'!$F74</f>
        <v>1395141.5999999982</v>
      </c>
      <c r="T79" s="16">
        <f t="shared" ref="T79" si="167">+S79*10</f>
        <v>13951415.999999981</v>
      </c>
      <c r="U79" s="60">
        <f t="shared" si="151"/>
        <v>1.4247683999516354E-2</v>
      </c>
      <c r="V79" s="17">
        <f t="shared" si="152"/>
        <v>541.57121229765858</v>
      </c>
      <c r="W79" s="16"/>
      <c r="X79" s="64">
        <f t="shared" si="153"/>
        <v>1.4494724408063554E-2</v>
      </c>
      <c r="Y79">
        <f t="shared" si="154"/>
        <v>1.3975958488491006E-3</v>
      </c>
      <c r="Z79">
        <f t="shared" si="155"/>
        <v>9.6421001841994633E-2</v>
      </c>
    </row>
    <row r="80" spans="1:26" x14ac:dyDescent="0.3">
      <c r="A80" s="2" t="s">
        <v>73</v>
      </c>
      <c r="B80" s="3">
        <f>+'[1]Municipio Summary'!$C75</f>
        <v>5608</v>
      </c>
      <c r="C80" s="4">
        <v>39.005884450784592</v>
      </c>
      <c r="D80" s="12">
        <f t="shared" si="141"/>
        <v>2624940</v>
      </c>
      <c r="E80" s="12">
        <f>+'[2]Municipio Summary'!$E75</f>
        <v>105641.67912349985</v>
      </c>
      <c r="F80" s="12"/>
      <c r="G80" s="15">
        <f>+'[2]Municipio Summary'!$F75</f>
        <v>1060842</v>
      </c>
      <c r="H80" s="16">
        <f t="shared" si="142"/>
        <v>10608420</v>
      </c>
      <c r="I80" s="60">
        <f t="shared" si="143"/>
        <v>2.3339320617691322E-2</v>
      </c>
      <c r="J80" s="17">
        <f t="shared" si="144"/>
        <v>1891.6583452211128</v>
      </c>
      <c r="K80" s="15">
        <f>+'[3]Municipio Summary'!$F75</f>
        <v>544285.43999999925</v>
      </c>
      <c r="L80" s="16">
        <f t="shared" si="142"/>
        <v>5442854.3999999929</v>
      </c>
      <c r="M80" s="60">
        <f t="shared" si="145"/>
        <v>1.2241412418346592E-2</v>
      </c>
      <c r="N80" s="17">
        <f t="shared" si="146"/>
        <v>970.55178316690319</v>
      </c>
      <c r="O80" s="15">
        <f>+'[1]Municipio Summary'!$F75</f>
        <v>2068209.5999999987</v>
      </c>
      <c r="P80" s="16">
        <f t="shared" ref="P80" si="168">+O80*10</f>
        <v>20682095.999999985</v>
      </c>
      <c r="Q80" s="60">
        <f t="shared" si="148"/>
        <v>2.111520552123735E-2</v>
      </c>
      <c r="R80" s="17">
        <f t="shared" si="149"/>
        <v>3687.9629101283854</v>
      </c>
      <c r="S80" s="15">
        <f>+'[4]Municipio Summary'!$F75</f>
        <v>922458.36000000022</v>
      </c>
      <c r="T80" s="16">
        <f t="shared" ref="T80" si="169">+S80*10</f>
        <v>9224583.6000000015</v>
      </c>
      <c r="U80" s="60">
        <f t="shared" si="151"/>
        <v>9.4204740335978188E-3</v>
      </c>
      <c r="V80" s="17">
        <f t="shared" si="152"/>
        <v>1644.8972182596294</v>
      </c>
      <c r="W80" s="16"/>
      <c r="X80" s="64">
        <f t="shared" si="153"/>
        <v>1.6529103147718271E-2</v>
      </c>
      <c r="Y80">
        <f t="shared" si="154"/>
        <v>6.7411249467128733E-3</v>
      </c>
      <c r="Z80">
        <f t="shared" si="155"/>
        <v>0.40783367896421163</v>
      </c>
    </row>
    <row r="81" spans="1:26" x14ac:dyDescent="0.3">
      <c r="A81" s="2" t="s">
        <v>74</v>
      </c>
      <c r="B81" s="3">
        <f>+'[1]Municipio Summary'!$C76</f>
        <v>9817</v>
      </c>
      <c r="C81" s="4">
        <v>33.085973311602324</v>
      </c>
      <c r="D81" s="12">
        <f t="shared" si="141"/>
        <v>3897660.0000000005</v>
      </c>
      <c r="E81" s="12">
        <f>+'[2]Municipio Summary'!$E76</f>
        <v>86248.344412859078</v>
      </c>
      <c r="F81" s="12"/>
      <c r="G81" s="15">
        <f>+'[2]Municipio Summary'!$F76</f>
        <v>657792</v>
      </c>
      <c r="H81" s="16">
        <f t="shared" si="142"/>
        <v>6577920</v>
      </c>
      <c r="I81" s="60">
        <f t="shared" si="143"/>
        <v>1.4471917955503658E-2</v>
      </c>
      <c r="J81" s="17">
        <f t="shared" si="144"/>
        <v>670.05398798003466</v>
      </c>
      <c r="K81" s="15">
        <f>+'[3]Municipio Summary'!$F76</f>
        <v>576151.55999999947</v>
      </c>
      <c r="L81" s="16">
        <f t="shared" si="142"/>
        <v>5761515.599999995</v>
      </c>
      <c r="M81" s="60">
        <f t="shared" si="145"/>
        <v>1.2958106800420316E-2</v>
      </c>
      <c r="N81" s="17">
        <f t="shared" si="146"/>
        <v>586.89167770194513</v>
      </c>
      <c r="O81" s="15">
        <f>+'[1]Municipio Summary'!$F76</f>
        <v>1248268.7999999989</v>
      </c>
      <c r="P81" s="16">
        <f t="shared" ref="P81" si="170">+O81*10</f>
        <v>12482687.999999989</v>
      </c>
      <c r="Q81" s="60">
        <f t="shared" si="148"/>
        <v>1.2744091439159898E-2</v>
      </c>
      <c r="R81" s="17">
        <f t="shared" si="149"/>
        <v>1271.537944382193</v>
      </c>
      <c r="S81" s="15">
        <f>+'[4]Municipio Summary'!$F76</f>
        <v>1125475.0799999998</v>
      </c>
      <c r="T81" s="16">
        <f t="shared" ref="T81" si="171">+S81*10</f>
        <v>11254750.799999999</v>
      </c>
      <c r="U81" s="60">
        <f t="shared" si="151"/>
        <v>1.1493753242803747E-2</v>
      </c>
      <c r="V81" s="17">
        <f t="shared" si="152"/>
        <v>1146.4552103493938</v>
      </c>
      <c r="W81" s="16"/>
      <c r="X81" s="64">
        <f t="shared" si="153"/>
        <v>1.2916967359471905E-2</v>
      </c>
      <c r="Y81">
        <f t="shared" si="154"/>
        <v>1.2213364695294934E-3</v>
      </c>
      <c r="Z81">
        <f t="shared" si="155"/>
        <v>9.4552880373572942E-2</v>
      </c>
    </row>
    <row r="82" spans="1:26" x14ac:dyDescent="0.3">
      <c r="A82" s="2" t="s">
        <v>75</v>
      </c>
      <c r="B82" s="3">
        <f>+'[1]Municipio Summary'!$C77</f>
        <v>15938</v>
      </c>
      <c r="C82" s="4">
        <v>31.626301919939767</v>
      </c>
      <c r="D82" s="12">
        <f t="shared" si="141"/>
        <v>6048720</v>
      </c>
      <c r="E82" s="12">
        <f>+'[2]Municipio Summary'!$E77</f>
        <v>96991.511966476784</v>
      </c>
      <c r="F82" s="12"/>
      <c r="G82" s="15">
        <f>+'[2]Municipio Summary'!$F77</f>
        <v>1076418</v>
      </c>
      <c r="H82" s="16">
        <f t="shared" si="142"/>
        <v>10764180</v>
      </c>
      <c r="I82" s="60">
        <f t="shared" si="143"/>
        <v>2.3682004314171251E-2</v>
      </c>
      <c r="J82" s="17">
        <f t="shared" si="144"/>
        <v>675.3783410716527</v>
      </c>
      <c r="K82" s="15">
        <f>+'[3]Municipio Summary'!$F77</f>
        <v>755767.91999999993</v>
      </c>
      <c r="L82" s="16">
        <f t="shared" si="142"/>
        <v>7557679.1999999993</v>
      </c>
      <c r="M82" s="60">
        <f t="shared" si="145"/>
        <v>1.6997821586548383E-2</v>
      </c>
      <c r="N82" s="17">
        <f t="shared" si="146"/>
        <v>474.19244572719282</v>
      </c>
      <c r="O82" s="15">
        <f>+'[1]Municipio Summary'!$F77</f>
        <v>2322472.7999999989</v>
      </c>
      <c r="P82" s="16">
        <f t="shared" ref="P82" si="172">+O82*10</f>
        <v>23224727.999999989</v>
      </c>
      <c r="Q82" s="60">
        <f t="shared" si="148"/>
        <v>2.3711083484712372E-2</v>
      </c>
      <c r="R82" s="17">
        <f t="shared" si="149"/>
        <v>1457.1921194629181</v>
      </c>
      <c r="S82" s="15">
        <f>+'[4]Municipio Summary'!$F77</f>
        <v>1577288.7599999984</v>
      </c>
      <c r="T82" s="16">
        <f t="shared" ref="T82" si="173">+S82*10</f>
        <v>15772887.599999983</v>
      </c>
      <c r="U82" s="60">
        <f t="shared" si="151"/>
        <v>1.6107835812844369E-2</v>
      </c>
      <c r="V82" s="17">
        <f t="shared" si="152"/>
        <v>989.64033128372341</v>
      </c>
      <c r="W82" s="16"/>
      <c r="X82" s="64">
        <f t="shared" si="153"/>
        <v>2.0124686299569094E-2</v>
      </c>
      <c r="Y82">
        <f t="shared" si="154"/>
        <v>4.1404157195806405E-3</v>
      </c>
      <c r="Z82">
        <f t="shared" si="155"/>
        <v>0.20573814955164266</v>
      </c>
    </row>
    <row r="83" spans="1:26" x14ac:dyDescent="0.3">
      <c r="A83" s="2" t="s">
        <v>76</v>
      </c>
      <c r="B83" s="5">
        <f>+'[1]Municipio Summary'!$C78</f>
        <v>18337</v>
      </c>
      <c r="C83" s="6">
        <v>30.479358673719801</v>
      </c>
      <c r="D83" s="13">
        <f t="shared" si="141"/>
        <v>6706800</v>
      </c>
      <c r="E83" s="13">
        <f>+'[2]Municipio Summary'!$E78</f>
        <v>283601.67814131756</v>
      </c>
      <c r="F83" s="13"/>
      <c r="G83" s="18">
        <f>+'[2]Municipio Summary'!$F78</f>
        <v>1252440</v>
      </c>
      <c r="H83" s="13">
        <f t="shared" si="142"/>
        <v>12524400</v>
      </c>
      <c r="I83" s="62">
        <f t="shared" si="143"/>
        <v>2.7554620494306712E-2</v>
      </c>
      <c r="J83" s="19">
        <f t="shared" si="144"/>
        <v>683.01248841140864</v>
      </c>
      <c r="K83" s="18">
        <f>+'[3]Municipio Summary'!$F78</f>
        <v>892577.64000000036</v>
      </c>
      <c r="L83" s="13">
        <f t="shared" si="142"/>
        <v>8925776.4000000041</v>
      </c>
      <c r="M83" s="62">
        <f t="shared" si="145"/>
        <v>2.0074780994756194E-2</v>
      </c>
      <c r="N83" s="19">
        <f t="shared" si="146"/>
        <v>486.76317827343644</v>
      </c>
      <c r="O83" s="18">
        <f>+'[1]Municipio Summary'!$F78</f>
        <v>2364803.9999999953</v>
      </c>
      <c r="P83" s="13">
        <f t="shared" ref="P83" si="174">+O83*10</f>
        <v>23648039.999999955</v>
      </c>
      <c r="Q83" s="62">
        <f t="shared" si="148"/>
        <v>2.4143260178970311E-2</v>
      </c>
      <c r="R83" s="19">
        <f t="shared" si="149"/>
        <v>1289.6351638763133</v>
      </c>
      <c r="S83" s="18">
        <f>+'[4]Municipio Summary'!$F78</f>
        <v>1603437.7199999997</v>
      </c>
      <c r="T83" s="13">
        <f t="shared" ref="T83" si="175">+S83*10</f>
        <v>16034377.199999997</v>
      </c>
      <c r="U83" s="62">
        <f t="shared" si="151"/>
        <v>1.6374878325945561E-2</v>
      </c>
      <c r="V83" s="19">
        <f t="shared" si="152"/>
        <v>874.42750722582741</v>
      </c>
      <c r="W83" s="16"/>
      <c r="X83" s="64">
        <f t="shared" si="153"/>
        <v>2.2036884998494693E-2</v>
      </c>
      <c r="Y83">
        <f t="shared" si="154"/>
        <v>4.8576535173595076E-3</v>
      </c>
      <c r="Z83">
        <f t="shared" si="155"/>
        <v>0.22043285689839226</v>
      </c>
    </row>
    <row r="84" spans="1:26" ht="15" thickBot="1" x14ac:dyDescent="0.35">
      <c r="B84" s="7">
        <f>SUM(B8:B83)</f>
        <v>1670044</v>
      </c>
      <c r="C84" s="8">
        <v>27.600659024552648</v>
      </c>
      <c r="D84" s="67">
        <f>SUM(D8:D83)</f>
        <v>553131780</v>
      </c>
      <c r="E84" s="14">
        <f t="shared" ref="E84:S84" si="176">SUM(E8:E83)</f>
        <v>8862281.0510864258</v>
      </c>
      <c r="F84" s="14"/>
      <c r="G84" s="20">
        <f t="shared" si="176"/>
        <v>45452994</v>
      </c>
      <c r="H84" s="21">
        <f t="shared" si="176"/>
        <v>454529940</v>
      </c>
      <c r="I84" s="61">
        <f t="shared" si="176"/>
        <v>0.99999999999999989</v>
      </c>
      <c r="J84" s="22">
        <f t="shared" si="144"/>
        <v>272.16644591399989</v>
      </c>
      <c r="K84" s="20">
        <f t="shared" si="176"/>
        <v>44462634</v>
      </c>
      <c r="L84" s="21">
        <f t="shared" ref="L84:M84" si="177">SUM(L8:L83)</f>
        <v>444626339.99999994</v>
      </c>
      <c r="M84" s="61">
        <f t="shared" si="177"/>
        <v>0.99999999999999978</v>
      </c>
      <c r="N84" s="22">
        <f t="shared" si="146"/>
        <v>266.23630275609503</v>
      </c>
      <c r="O84" s="20">
        <f t="shared" si="176"/>
        <v>97948826.399999946</v>
      </c>
      <c r="P84" s="21">
        <f t="shared" ref="P84:Q84" si="178">SUM(P8:P83)</f>
        <v>979488263.99999988</v>
      </c>
      <c r="Q84" s="61">
        <f t="shared" si="178"/>
        <v>0.99999999999999967</v>
      </c>
      <c r="R84" s="22">
        <f t="shared" si="149"/>
        <v>586.50446575060289</v>
      </c>
      <c r="S84" s="20">
        <f t="shared" si="176"/>
        <v>97920588.359999925</v>
      </c>
      <c r="T84" s="21">
        <f t="shared" ref="T84:U84" si="179">SUM(T8:T83)</f>
        <v>979205883.59999919</v>
      </c>
      <c r="U84" s="61">
        <f t="shared" si="179"/>
        <v>1.0000000000000002</v>
      </c>
      <c r="V84" s="22">
        <f t="shared" si="152"/>
        <v>586.33538014567227</v>
      </c>
      <c r="W84" s="16"/>
    </row>
    <row r="85" spans="1:26" x14ac:dyDescent="0.3">
      <c r="B85" s="7"/>
    </row>
    <row r="86" spans="1:26" x14ac:dyDescent="0.3">
      <c r="A86" s="10" t="s">
        <v>77</v>
      </c>
      <c r="B86" s="7"/>
    </row>
    <row r="87" spans="1:26" ht="16.2" x14ac:dyDescent="0.3">
      <c r="B87" s="11" t="s">
        <v>78</v>
      </c>
    </row>
    <row r="88" spans="1:26" ht="16.8" thickBot="1" x14ac:dyDescent="0.35">
      <c r="B88" s="11"/>
    </row>
    <row r="89" spans="1:26" ht="29.4" thickBot="1" x14ac:dyDescent="0.35">
      <c r="B89" s="97"/>
      <c r="C89" s="98" t="s">
        <v>129</v>
      </c>
      <c r="D89" s="99" t="s">
        <v>130</v>
      </c>
    </row>
    <row r="90" spans="1:26" ht="28.8" x14ac:dyDescent="0.3">
      <c r="B90" s="80" t="s">
        <v>122</v>
      </c>
      <c r="C90" s="81">
        <v>0.35</v>
      </c>
      <c r="D90" s="82">
        <v>0.35</v>
      </c>
    </row>
    <row r="91" spans="1:26" x14ac:dyDescent="0.3">
      <c r="B91" s="83" t="s">
        <v>102</v>
      </c>
      <c r="C91" s="79">
        <v>65</v>
      </c>
      <c r="D91" s="84">
        <v>65</v>
      </c>
    </row>
    <row r="92" spans="1:26" x14ac:dyDescent="0.3">
      <c r="B92" s="85" t="s">
        <v>124</v>
      </c>
      <c r="C92" s="5">
        <f>+B84*C90</f>
        <v>584515.39999999991</v>
      </c>
      <c r="D92" s="86">
        <f>+B84*D90</f>
        <v>584515.39999999991</v>
      </c>
    </row>
    <row r="93" spans="1:26" ht="28.8" x14ac:dyDescent="0.3">
      <c r="B93" s="87" t="s">
        <v>123</v>
      </c>
      <c r="C93" s="88">
        <f>+C91*C90*B84*12</f>
        <v>455922012</v>
      </c>
      <c r="D93" s="89">
        <f>+D91*D90*B84*12</f>
        <v>455922012</v>
      </c>
    </row>
    <row r="94" spans="1:26" ht="28.8" x14ac:dyDescent="0.3">
      <c r="B94" s="90" t="s">
        <v>125</v>
      </c>
      <c r="C94" s="78">
        <f>+D84</f>
        <v>553131780</v>
      </c>
      <c r="D94" s="91">
        <f>+D84</f>
        <v>553131780</v>
      </c>
    </row>
    <row r="95" spans="1:26" ht="28.8" x14ac:dyDescent="0.3">
      <c r="B95" s="92" t="s">
        <v>126</v>
      </c>
      <c r="C95" s="79">
        <f>+C93-C94</f>
        <v>-97209768</v>
      </c>
      <c r="D95" s="84">
        <f>+D93-D94</f>
        <v>-97209768</v>
      </c>
    </row>
    <row r="96" spans="1:26" ht="28.8" x14ac:dyDescent="0.3">
      <c r="B96" s="93" t="s">
        <v>127</v>
      </c>
      <c r="C96" s="16">
        <v>44500000</v>
      </c>
      <c r="D96" s="17">
        <v>98000000</v>
      </c>
    </row>
    <row r="97" spans="2:15" ht="58.2" thickBot="1" x14ac:dyDescent="0.35">
      <c r="B97" s="94" t="s">
        <v>128</v>
      </c>
      <c r="C97" s="95">
        <f>+C95+C96</f>
        <v>-52709768</v>
      </c>
      <c r="D97" s="96">
        <f>+D95+D96</f>
        <v>790232</v>
      </c>
    </row>
    <row r="99" spans="2:15" x14ac:dyDescent="0.3">
      <c r="O99" t="e">
        <f>+O84/C99/12</f>
        <v>#DIV/0!</v>
      </c>
    </row>
    <row r="100" spans="2:15" x14ac:dyDescent="0.3">
      <c r="G100" s="68"/>
      <c r="O100" s="68" t="e">
        <f>+$C96-O99</f>
        <v>#DIV/0!</v>
      </c>
    </row>
    <row r="101" spans="2:15" x14ac:dyDescent="0.3">
      <c r="C101" s="66"/>
    </row>
    <row r="102" spans="2:15" x14ac:dyDescent="0.3">
      <c r="C102" s="14"/>
    </row>
  </sheetData>
  <mergeCells count="6">
    <mergeCell ref="G6:J6"/>
    <mergeCell ref="K6:N6"/>
    <mergeCell ref="O6:R6"/>
    <mergeCell ref="S6:V6"/>
    <mergeCell ref="A1:V1"/>
    <mergeCell ref="A2:V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7F100-BD7A-4605-B03D-DAD12CAAFB06}">
  <dimension ref="A1:I91"/>
  <sheetViews>
    <sheetView topLeftCell="A76" workbookViewId="0">
      <selection activeCell="E6" sqref="E6"/>
    </sheetView>
  </sheetViews>
  <sheetFormatPr defaultRowHeight="14.4" x14ac:dyDescent="0.3"/>
  <cols>
    <col min="1" max="1" width="17.33203125" customWidth="1"/>
    <col min="2" max="2" width="16.44140625" customWidth="1"/>
    <col min="3" max="3" width="15.44140625" customWidth="1"/>
    <col min="4" max="6" width="13" customWidth="1"/>
    <col min="7" max="7" width="15.88671875" customWidth="1"/>
    <col min="8" max="8" width="14.5546875" customWidth="1"/>
    <col min="9" max="9" width="15.109375" customWidth="1"/>
  </cols>
  <sheetData>
    <row r="1" spans="1:9" x14ac:dyDescent="0.3">
      <c r="A1" s="111" t="s">
        <v>116</v>
      </c>
      <c r="B1" s="111"/>
      <c r="C1" s="111"/>
      <c r="D1" s="111"/>
      <c r="E1" s="111"/>
      <c r="F1" s="111"/>
      <c r="G1" s="111"/>
      <c r="H1" s="111"/>
      <c r="I1" s="111"/>
    </row>
    <row r="3" spans="1:9" x14ac:dyDescent="0.3">
      <c r="A3" t="s">
        <v>109</v>
      </c>
    </row>
    <row r="4" spans="1:9" x14ac:dyDescent="0.3">
      <c r="A4" t="s">
        <v>110</v>
      </c>
      <c r="E4" s="58">
        <v>0.35</v>
      </c>
    </row>
    <row r="5" spans="1:9" x14ac:dyDescent="0.3">
      <c r="A5" t="s">
        <v>111</v>
      </c>
      <c r="E5" s="66">
        <v>65</v>
      </c>
    </row>
    <row r="6" spans="1:9" x14ac:dyDescent="0.3">
      <c r="A6" t="s">
        <v>114</v>
      </c>
      <c r="E6" s="68">
        <f>+E4*E5</f>
        <v>22.75</v>
      </c>
    </row>
    <row r="7" spans="1:9" ht="58.2" thickBot="1" x14ac:dyDescent="0.35">
      <c r="A7" s="28" t="s">
        <v>0</v>
      </c>
      <c r="B7" s="28" t="s">
        <v>85</v>
      </c>
      <c r="C7" s="28" t="s">
        <v>104</v>
      </c>
      <c r="D7" s="28" t="s">
        <v>103</v>
      </c>
      <c r="E7" s="28" t="s">
        <v>112</v>
      </c>
      <c r="F7" s="28" t="s">
        <v>113</v>
      </c>
      <c r="G7" s="28" t="s">
        <v>105</v>
      </c>
      <c r="H7" s="28" t="s">
        <v>107</v>
      </c>
      <c r="I7" s="28" t="s">
        <v>108</v>
      </c>
    </row>
    <row r="8" spans="1:9" x14ac:dyDescent="0.3">
      <c r="A8" s="69" t="s">
        <v>1</v>
      </c>
      <c r="B8" s="69">
        <f>+'[1]Municipio Summary'!$C3</f>
        <v>8165</v>
      </c>
      <c r="C8" s="69">
        <v>37.661359461114515</v>
      </c>
      <c r="D8" s="69">
        <f>+C8*12*B8</f>
        <v>3690060</v>
      </c>
      <c r="E8" s="69">
        <f t="shared" ref="E8:E39" si="0">+B8*E$4*E$5*12</f>
        <v>2229045</v>
      </c>
      <c r="F8" s="69">
        <f>+D8-E8</f>
        <v>1461015</v>
      </c>
      <c r="G8" s="69">
        <f>+'[2]Municipio Summary'!$E3</f>
        <v>302765.23413738725</v>
      </c>
      <c r="H8" s="69">
        <f>+'[2]Municipio Summary'!$F3</f>
        <v>1252086</v>
      </c>
      <c r="I8" s="70">
        <f>+'[1]Municipio Summary'!$F3</f>
        <v>2215595.9999999967</v>
      </c>
    </row>
    <row r="9" spans="1:9" x14ac:dyDescent="0.3">
      <c r="A9" s="15" t="s">
        <v>2</v>
      </c>
      <c r="B9" s="15">
        <f>+'[1]Municipio Summary'!$C4</f>
        <v>18624</v>
      </c>
      <c r="C9" s="15">
        <v>30.0915485395189</v>
      </c>
      <c r="D9" s="15">
        <f t="shared" ref="D9:D72" si="1">+C9*12*B9</f>
        <v>6725100</v>
      </c>
      <c r="E9" s="15">
        <f t="shared" si="0"/>
        <v>5084352</v>
      </c>
      <c r="F9" s="15">
        <f>+D9-E9</f>
        <v>1640748</v>
      </c>
      <c r="G9" s="15">
        <f>+'[2]Municipio Summary'!$E4</f>
        <v>52382.557036018843</v>
      </c>
      <c r="H9" s="15">
        <f>+'[2]Municipio Summary'!$F4</f>
        <v>86100</v>
      </c>
      <c r="I9" s="71">
        <f>+'[1]Municipio Summary'!$F4</f>
        <v>223632</v>
      </c>
    </row>
    <row r="10" spans="1:9" x14ac:dyDescent="0.3">
      <c r="A10" s="15" t="s">
        <v>3</v>
      </c>
      <c r="B10" s="15">
        <f>+'[1]Municipio Summary'!$C5</f>
        <v>29135</v>
      </c>
      <c r="C10" s="15">
        <v>27.431096619186544</v>
      </c>
      <c r="D10" s="15">
        <f t="shared" si="1"/>
        <v>9590460</v>
      </c>
      <c r="E10" s="15">
        <f t="shared" si="0"/>
        <v>7953855</v>
      </c>
      <c r="F10" s="15">
        <f t="shared" ref="F10:F73" si="2">+D10-E10</f>
        <v>1636605</v>
      </c>
      <c r="G10" s="15">
        <f>+'[2]Municipio Summary'!$E5</f>
        <v>58092.82200830691</v>
      </c>
      <c r="H10" s="15">
        <f>+'[2]Municipio Summary'!$F5</f>
        <v>22098</v>
      </c>
      <c r="I10" s="71">
        <f>+'[1]Municipio Summary'!$F5</f>
        <v>45472.800000000003</v>
      </c>
    </row>
    <row r="11" spans="1:9" x14ac:dyDescent="0.3">
      <c r="A11" s="15" t="s">
        <v>4</v>
      </c>
      <c r="B11" s="15">
        <f>+'[1]Municipio Summary'!$C6</f>
        <v>11622</v>
      </c>
      <c r="C11" s="15">
        <v>32.905265875064529</v>
      </c>
      <c r="D11" s="15">
        <f t="shared" si="1"/>
        <v>4589099.9999999991</v>
      </c>
      <c r="E11" s="15">
        <f t="shared" si="0"/>
        <v>3172806</v>
      </c>
      <c r="F11" s="15">
        <f t="shared" si="2"/>
        <v>1416293.9999999991</v>
      </c>
      <c r="G11" s="15">
        <f>+'[2]Municipio Summary'!$E6</f>
        <v>86165.229822187641</v>
      </c>
      <c r="H11" s="15">
        <f>+'[2]Municipio Summary'!$F6</f>
        <v>1071978</v>
      </c>
      <c r="I11" s="71">
        <f>+'[1]Municipio Summary'!$F6</f>
        <v>2226069.5999999987</v>
      </c>
    </row>
    <row r="12" spans="1:9" x14ac:dyDescent="0.3">
      <c r="A12" s="15" t="s">
        <v>5</v>
      </c>
      <c r="B12" s="15">
        <f>+'[1]Municipio Summary'!$C7</f>
        <v>10656</v>
      </c>
      <c r="C12" s="15">
        <v>31.5746996996997</v>
      </c>
      <c r="D12" s="15">
        <f t="shared" si="1"/>
        <v>4037520.0000000005</v>
      </c>
      <c r="E12" s="15">
        <f t="shared" si="0"/>
        <v>2909088</v>
      </c>
      <c r="F12" s="15">
        <f t="shared" si="2"/>
        <v>1128432.0000000005</v>
      </c>
      <c r="G12" s="15">
        <f>+'[2]Municipio Summary'!$E7</f>
        <v>88909.465335301633</v>
      </c>
      <c r="H12" s="15">
        <f>+'[2]Municipio Summary'!$F7</f>
        <v>844272</v>
      </c>
      <c r="I12" s="71">
        <f>+'[1]Municipio Summary'!$F7</f>
        <v>1814807.9999999979</v>
      </c>
    </row>
    <row r="13" spans="1:9" x14ac:dyDescent="0.3">
      <c r="A13" s="15" t="s">
        <v>6</v>
      </c>
      <c r="B13" s="15">
        <f>+'[1]Municipio Summary'!$C8</f>
        <v>12869</v>
      </c>
      <c r="C13" s="15">
        <v>30.926256896417748</v>
      </c>
      <c r="D13" s="15">
        <f t="shared" si="1"/>
        <v>4775880</v>
      </c>
      <c r="E13" s="15">
        <f t="shared" si="0"/>
        <v>3513237</v>
      </c>
      <c r="F13" s="15">
        <f t="shared" si="2"/>
        <v>1262643</v>
      </c>
      <c r="G13" s="15">
        <f>+'[2]Municipio Summary'!$E8</f>
        <v>123987.83881127693</v>
      </c>
      <c r="H13" s="15">
        <f>+'[2]Municipio Summary'!$F8</f>
        <v>411330</v>
      </c>
      <c r="I13" s="71">
        <f>+'[1]Municipio Summary'!$F8</f>
        <v>778543.20000000019</v>
      </c>
    </row>
    <row r="14" spans="1:9" x14ac:dyDescent="0.3">
      <c r="A14" s="15" t="s">
        <v>7</v>
      </c>
      <c r="B14" s="15">
        <f>+'[1]Municipio Summary'!$C9</f>
        <v>44158</v>
      </c>
      <c r="C14" s="15">
        <v>28.528126273834864</v>
      </c>
      <c r="D14" s="15">
        <f t="shared" si="1"/>
        <v>15116940</v>
      </c>
      <c r="E14" s="15">
        <f t="shared" si="0"/>
        <v>12055134</v>
      </c>
      <c r="F14" s="15">
        <f t="shared" si="2"/>
        <v>3061806</v>
      </c>
      <c r="G14" s="15">
        <f>+'[2]Municipio Summary'!$E9</f>
        <v>201183.32560371567</v>
      </c>
      <c r="H14" s="15">
        <f>+'[2]Municipio Summary'!$F9</f>
        <v>884844</v>
      </c>
      <c r="I14" s="71">
        <f>+'[1]Municipio Summary'!$F9</f>
        <v>2064542.3999999983</v>
      </c>
    </row>
    <row r="15" spans="1:9" x14ac:dyDescent="0.3">
      <c r="A15" s="15" t="s">
        <v>8</v>
      </c>
      <c r="B15" s="15">
        <f>+'[1]Municipio Summary'!$C10</f>
        <v>8944</v>
      </c>
      <c r="C15" s="15">
        <v>27.626900715563508</v>
      </c>
      <c r="D15" s="15">
        <f t="shared" si="1"/>
        <v>2965140</v>
      </c>
      <c r="E15" s="15">
        <f t="shared" si="0"/>
        <v>2441711.9999999995</v>
      </c>
      <c r="F15" s="15">
        <f t="shared" si="2"/>
        <v>523428.00000000047</v>
      </c>
      <c r="G15" s="15">
        <f>+'[2]Municipio Summary'!$E10</f>
        <v>50128.000192751409</v>
      </c>
      <c r="H15" s="15">
        <f>+'[2]Municipio Summary'!$F10</f>
        <v>204798</v>
      </c>
      <c r="I15" s="71">
        <f>+'[1]Municipio Summary'!$F10</f>
        <v>449445.60000000003</v>
      </c>
    </row>
    <row r="16" spans="1:9" x14ac:dyDescent="0.3">
      <c r="A16" s="15" t="s">
        <v>9</v>
      </c>
      <c r="B16" s="15">
        <f>+'[1]Municipio Summary'!$C11</f>
        <v>10915</v>
      </c>
      <c r="C16" s="15">
        <v>27.893266147503436</v>
      </c>
      <c r="D16" s="15">
        <f t="shared" si="1"/>
        <v>3653460</v>
      </c>
      <c r="E16" s="15">
        <f t="shared" si="0"/>
        <v>2979794.9999999995</v>
      </c>
      <c r="F16" s="15">
        <f t="shared" si="2"/>
        <v>673665.00000000047</v>
      </c>
      <c r="G16" s="15">
        <f>+'[2]Municipio Summary'!$E11</f>
        <v>59982.871565049791</v>
      </c>
      <c r="H16" s="15">
        <f>+'[2]Municipio Summary'!$F11</f>
        <v>58560</v>
      </c>
      <c r="I16" s="71">
        <f>+'[1]Municipio Summary'!$F11</f>
        <v>132328.80000000002</v>
      </c>
    </row>
    <row r="17" spans="1:9" x14ac:dyDescent="0.3">
      <c r="A17" s="15" t="s">
        <v>10</v>
      </c>
      <c r="B17" s="15">
        <f>+'[1]Municipio Summary'!$C12</f>
        <v>11622</v>
      </c>
      <c r="C17" s="15">
        <v>35.22070211667527</v>
      </c>
      <c r="D17" s="15">
        <f t="shared" si="1"/>
        <v>4912020</v>
      </c>
      <c r="E17" s="15">
        <f t="shared" si="0"/>
        <v>3172806</v>
      </c>
      <c r="F17" s="15">
        <f t="shared" si="2"/>
        <v>1739214</v>
      </c>
      <c r="G17" s="15">
        <f>+'[2]Municipio Summary'!$E12</f>
        <v>109338.0303354894</v>
      </c>
      <c r="H17" s="15">
        <f>+'[2]Municipio Summary'!$F12</f>
        <v>787452</v>
      </c>
      <c r="I17" s="71">
        <f>+'[1]Municipio Summary'!$F12</f>
        <v>1643623.1999999995</v>
      </c>
    </row>
    <row r="18" spans="1:9" x14ac:dyDescent="0.3">
      <c r="A18" s="15" t="s">
        <v>11</v>
      </c>
      <c r="B18" s="15">
        <f>+'[1]Municipio Summary'!$C13</f>
        <v>88730</v>
      </c>
      <c r="C18" s="15">
        <v>24.187197114842782</v>
      </c>
      <c r="D18" s="15">
        <f t="shared" si="1"/>
        <v>25753560.000000004</v>
      </c>
      <c r="E18" s="15">
        <f t="shared" si="0"/>
        <v>24223289.999999996</v>
      </c>
      <c r="F18" s="15">
        <f t="shared" si="2"/>
        <v>1530270.0000000075</v>
      </c>
      <c r="G18" s="15">
        <f>+'[2]Municipio Summary'!$E13</f>
        <v>132818.37110609713</v>
      </c>
      <c r="H18" s="15">
        <f>+'[2]Municipio Summary'!$F13</f>
        <v>1219722</v>
      </c>
      <c r="I18" s="71">
        <f>+'[1]Municipio Summary'!$F13</f>
        <v>2876637.5999999987</v>
      </c>
    </row>
    <row r="19" spans="1:9" x14ac:dyDescent="0.3">
      <c r="A19" s="15" t="s">
        <v>12</v>
      </c>
      <c r="B19" s="15">
        <f>+'[1]Municipio Summary'!$C14</f>
        <v>30667</v>
      </c>
      <c r="C19" s="15">
        <v>28.882838230019239</v>
      </c>
      <c r="D19" s="15">
        <f t="shared" si="1"/>
        <v>10629000</v>
      </c>
      <c r="E19" s="15">
        <f t="shared" si="0"/>
        <v>8372090.9999999981</v>
      </c>
      <c r="F19" s="15">
        <f t="shared" si="2"/>
        <v>2256909.0000000019</v>
      </c>
      <c r="G19" s="15">
        <f>+'[2]Municipio Summary'!$E14</f>
        <v>152324.05295771154</v>
      </c>
      <c r="H19" s="15">
        <f>+'[2]Municipio Summary'!$F14</f>
        <v>363342</v>
      </c>
      <c r="I19" s="71">
        <f>+'[1]Municipio Summary'!$F14</f>
        <v>829595.99999999977</v>
      </c>
    </row>
    <row r="20" spans="1:9" x14ac:dyDescent="0.3">
      <c r="A20" s="15" t="s">
        <v>13</v>
      </c>
      <c r="B20" s="15">
        <f>+'[1]Municipio Summary'!$C15</f>
        <v>62336</v>
      </c>
      <c r="C20" s="15">
        <v>25.306564425051334</v>
      </c>
      <c r="D20" s="15">
        <f t="shared" si="1"/>
        <v>18930120</v>
      </c>
      <c r="E20" s="15">
        <f t="shared" si="0"/>
        <v>17017728</v>
      </c>
      <c r="F20" s="15">
        <f t="shared" si="2"/>
        <v>1912392</v>
      </c>
      <c r="G20" s="15">
        <f>+'[2]Municipio Summary'!$E15</f>
        <v>81823.020654950436</v>
      </c>
      <c r="H20" s="15">
        <f>+'[2]Municipio Summary'!$F15</f>
        <v>1015326</v>
      </c>
      <c r="I20" s="71">
        <f>+'[1]Municipio Summary'!$F15</f>
        <v>2811816.0000000005</v>
      </c>
    </row>
    <row r="21" spans="1:9" x14ac:dyDescent="0.3">
      <c r="A21" s="15" t="s">
        <v>14</v>
      </c>
      <c r="B21" s="15">
        <f>+'[1]Municipio Summary'!$C16</f>
        <v>32443</v>
      </c>
      <c r="C21" s="15">
        <v>29.91076657522424</v>
      </c>
      <c r="D21" s="15">
        <f t="shared" si="1"/>
        <v>11644740</v>
      </c>
      <c r="E21" s="15">
        <f t="shared" si="0"/>
        <v>8856939</v>
      </c>
      <c r="F21" s="15">
        <f t="shared" si="2"/>
        <v>2787801</v>
      </c>
      <c r="G21" s="15">
        <f>+'[2]Municipio Summary'!$E16</f>
        <v>125970.15879072421</v>
      </c>
      <c r="H21" s="15">
        <f>+'[2]Municipio Summary'!$F16</f>
        <v>921588</v>
      </c>
      <c r="I21" s="71">
        <f>+'[1]Municipio Summary'!$F16</f>
        <v>2001962.3999999997</v>
      </c>
    </row>
    <row r="22" spans="1:9" x14ac:dyDescent="0.3">
      <c r="A22" s="15" t="s">
        <v>15</v>
      </c>
      <c r="B22" s="15">
        <f>+'[1]Municipio Summary'!$C17</f>
        <v>81610</v>
      </c>
      <c r="C22" s="15">
        <v>23.215108442592818</v>
      </c>
      <c r="D22" s="15">
        <f t="shared" si="1"/>
        <v>22735019.999999996</v>
      </c>
      <c r="E22" s="15">
        <f t="shared" si="0"/>
        <v>22279530</v>
      </c>
      <c r="F22" s="15">
        <f t="shared" si="2"/>
        <v>455489.99999999627</v>
      </c>
      <c r="G22" s="15">
        <f>+'[2]Municipio Summary'!$E17</f>
        <v>109339.53629050069</v>
      </c>
      <c r="H22" s="15">
        <f>+'[2]Municipio Summary'!$F17</f>
        <v>583572</v>
      </c>
      <c r="I22" s="71">
        <f>+'[1]Municipio Summary'!$F17</f>
        <v>1433390.3999999994</v>
      </c>
    </row>
    <row r="23" spans="1:9" x14ac:dyDescent="0.3">
      <c r="A23" s="15" t="s">
        <v>16</v>
      </c>
      <c r="B23" s="15">
        <f>+'[1]Municipio Summary'!$C18</f>
        <v>11474</v>
      </c>
      <c r="C23" s="15">
        <v>24.402562314798676</v>
      </c>
      <c r="D23" s="15">
        <f t="shared" si="1"/>
        <v>3359940</v>
      </c>
      <c r="E23" s="15">
        <f t="shared" si="0"/>
        <v>3132401.9999999995</v>
      </c>
      <c r="F23" s="15">
        <f t="shared" si="2"/>
        <v>227538.00000000047</v>
      </c>
      <c r="G23" s="15">
        <f>+'[2]Municipio Summary'!$E18</f>
        <v>11623.624230721181</v>
      </c>
      <c r="H23" s="15">
        <f>+'[2]Municipio Summary'!$F18</f>
        <v>156588</v>
      </c>
      <c r="I23" s="71">
        <f>+'[1]Municipio Summary'!$F18</f>
        <v>807182.39999999979</v>
      </c>
    </row>
    <row r="24" spans="1:9" x14ac:dyDescent="0.3">
      <c r="A24" s="15" t="s">
        <v>17</v>
      </c>
      <c r="B24" s="15">
        <f>+'[1]Municipio Summary'!$C19</f>
        <v>21359</v>
      </c>
      <c r="C24" s="15">
        <v>28.883842876539163</v>
      </c>
      <c r="D24" s="15">
        <f t="shared" si="1"/>
        <v>7403160</v>
      </c>
      <c r="E24" s="15">
        <f t="shared" si="0"/>
        <v>5831007</v>
      </c>
      <c r="F24" s="15">
        <f t="shared" si="2"/>
        <v>1572153</v>
      </c>
      <c r="G24" s="15">
        <f>+'[2]Municipio Summary'!$E19</f>
        <v>96741.849673120683</v>
      </c>
      <c r="H24" s="15">
        <f>+'[2]Municipio Summary'!$F19</f>
        <v>764220</v>
      </c>
      <c r="I24" s="71">
        <f>+'[1]Municipio Summary'!$F19</f>
        <v>1694851.1999999988</v>
      </c>
    </row>
    <row r="25" spans="1:9" x14ac:dyDescent="0.3">
      <c r="A25" s="15" t="s">
        <v>18</v>
      </c>
      <c r="B25" s="15">
        <f>+'[1]Municipio Summary'!$C20</f>
        <v>5899</v>
      </c>
      <c r="C25" s="15">
        <v>29.516019664349891</v>
      </c>
      <c r="D25" s="15">
        <f t="shared" si="1"/>
        <v>2089380</v>
      </c>
      <c r="E25" s="15">
        <f t="shared" si="0"/>
        <v>1610427</v>
      </c>
      <c r="F25" s="15">
        <f t="shared" si="2"/>
        <v>478953</v>
      </c>
      <c r="G25" s="15">
        <f>+'[2]Municipio Summary'!$E20</f>
        <v>83944.27487050026</v>
      </c>
      <c r="H25" s="15">
        <f>+'[2]Municipio Summary'!$F20</f>
        <v>231876</v>
      </c>
      <c r="I25" s="71">
        <f>+'[1]Municipio Summary'!$F20</f>
        <v>522223.20000000013</v>
      </c>
    </row>
    <row r="26" spans="1:9" x14ac:dyDescent="0.3">
      <c r="A26" s="15" t="s">
        <v>19</v>
      </c>
      <c r="B26" s="15">
        <f>+'[1]Municipio Summary'!$C21</f>
        <v>7819</v>
      </c>
      <c r="C26" s="15">
        <v>36.675406062156284</v>
      </c>
      <c r="D26" s="15">
        <f t="shared" si="1"/>
        <v>3441180</v>
      </c>
      <c r="E26" s="15">
        <f t="shared" si="0"/>
        <v>2134586.9999999995</v>
      </c>
      <c r="F26" s="15">
        <f t="shared" si="2"/>
        <v>1306593.0000000005</v>
      </c>
      <c r="G26" s="15">
        <f>+'[2]Municipio Summary'!$E21</f>
        <v>172523.46238466183</v>
      </c>
      <c r="H26" s="15">
        <f>+'[2]Municipio Summary'!$F21</f>
        <v>760470</v>
      </c>
      <c r="I26" s="71">
        <f>+'[1]Municipio Summary'!$F21</f>
        <v>1312223.9999999995</v>
      </c>
    </row>
    <row r="27" spans="1:9" x14ac:dyDescent="0.3">
      <c r="A27" s="15" t="s">
        <v>20</v>
      </c>
      <c r="B27" s="15">
        <f>+'[1]Municipio Summary'!$C22</f>
        <v>17423</v>
      </c>
      <c r="C27" s="15">
        <v>31.816564311542216</v>
      </c>
      <c r="D27" s="15">
        <f t="shared" si="1"/>
        <v>6652080.0000000009</v>
      </c>
      <c r="E27" s="15">
        <f t="shared" si="0"/>
        <v>4756478.9999999991</v>
      </c>
      <c r="F27" s="15">
        <f t="shared" si="2"/>
        <v>1895601.0000000019</v>
      </c>
      <c r="G27" s="15">
        <f>+'[2]Municipio Summary'!$E22</f>
        <v>68011.740465847863</v>
      </c>
      <c r="H27" s="15">
        <f>+'[2]Municipio Summary'!$F22</f>
        <v>953874</v>
      </c>
      <c r="I27" s="71">
        <f>+'[1]Municipio Summary'!$F22</f>
        <v>2056264.7999999991</v>
      </c>
    </row>
    <row r="28" spans="1:9" x14ac:dyDescent="0.3">
      <c r="A28" s="15" t="s">
        <v>21</v>
      </c>
      <c r="B28" s="15">
        <f>+'[1]Municipio Summary'!$C23</f>
        <v>16930</v>
      </c>
      <c r="C28" s="15">
        <v>31.304193738924987</v>
      </c>
      <c r="D28" s="15">
        <f t="shared" si="1"/>
        <v>6359760</v>
      </c>
      <c r="E28" s="15">
        <f t="shared" si="0"/>
        <v>4621890</v>
      </c>
      <c r="F28" s="15">
        <f t="shared" si="2"/>
        <v>1737870</v>
      </c>
      <c r="G28" s="15">
        <f>+'[2]Municipio Summary'!$E23</f>
        <v>228272.13089903264</v>
      </c>
      <c r="H28" s="15">
        <f>+'[2]Municipio Summary'!$F23</f>
        <v>995496</v>
      </c>
      <c r="I28" s="71">
        <f>+'[1]Municipio Summary'!$F23</f>
        <v>1973366.3999999992</v>
      </c>
    </row>
    <row r="29" spans="1:9" x14ac:dyDescent="0.3">
      <c r="A29" s="15" t="s">
        <v>22</v>
      </c>
      <c r="B29" s="15">
        <f>+'[1]Municipio Summary'!$C24</f>
        <v>8152</v>
      </c>
      <c r="C29" s="15">
        <v>33.22926889106968</v>
      </c>
      <c r="D29" s="15">
        <f t="shared" si="1"/>
        <v>3250620.0000000005</v>
      </c>
      <c r="E29" s="15">
        <f t="shared" si="0"/>
        <v>2225496</v>
      </c>
      <c r="F29" s="15">
        <f t="shared" si="2"/>
        <v>1025124.0000000005</v>
      </c>
      <c r="G29" s="15">
        <f>+'[2]Municipio Summary'!$E24</f>
        <v>63238.73395281042</v>
      </c>
      <c r="H29" s="15">
        <f>+'[2]Municipio Summary'!$F24</f>
        <v>707274</v>
      </c>
      <c r="I29" s="71">
        <f>+'[1]Municipio Summary'!$F24</f>
        <v>1437191.9999999981</v>
      </c>
    </row>
    <row r="30" spans="1:9" x14ac:dyDescent="0.3">
      <c r="A30" s="15" t="s">
        <v>23</v>
      </c>
      <c r="B30" s="15">
        <f>+'[1]Municipio Summary'!$C25</f>
        <v>14236</v>
      </c>
      <c r="C30" s="15">
        <v>34.591879741500421</v>
      </c>
      <c r="D30" s="15">
        <f t="shared" si="1"/>
        <v>5909400</v>
      </c>
      <c r="E30" s="15">
        <f t="shared" si="0"/>
        <v>3886427.9999999991</v>
      </c>
      <c r="F30" s="15">
        <f t="shared" si="2"/>
        <v>2022972.0000000009</v>
      </c>
      <c r="G30" s="15">
        <f>+'[2]Municipio Summary'!$E25</f>
        <v>164595.6349784286</v>
      </c>
      <c r="H30" s="15">
        <f>+'[2]Municipio Summary'!$F25</f>
        <v>1457436</v>
      </c>
      <c r="I30" s="71">
        <f>+'[1]Municipio Summary'!$F25</f>
        <v>2685232.8000000003</v>
      </c>
    </row>
    <row r="31" spans="1:9" x14ac:dyDescent="0.3">
      <c r="A31" s="15" t="s">
        <v>24</v>
      </c>
      <c r="B31" s="15">
        <f>+'[1]Municipio Summary'!$C26</f>
        <v>1625</v>
      </c>
      <c r="C31" s="15">
        <v>54.803076923076922</v>
      </c>
      <c r="D31" s="15">
        <f t="shared" si="1"/>
        <v>1068660</v>
      </c>
      <c r="E31" s="15">
        <f t="shared" si="0"/>
        <v>443625</v>
      </c>
      <c r="F31" s="15">
        <f t="shared" si="2"/>
        <v>625035</v>
      </c>
      <c r="G31" s="15">
        <f>+'[2]Municipio Summary'!$E26</f>
        <v>109193.90570930897</v>
      </c>
      <c r="H31" s="15">
        <f>+'[2]Municipio Summary'!$F26</f>
        <v>649410</v>
      </c>
      <c r="I31" s="71">
        <f>+'[1]Municipio Summary'!$F26</f>
        <v>943860.00000000012</v>
      </c>
    </row>
    <row r="32" spans="1:9" x14ac:dyDescent="0.3">
      <c r="A32" s="15" t="s">
        <v>25</v>
      </c>
      <c r="B32" s="15">
        <f>+'[1]Municipio Summary'!$C27</f>
        <v>17014</v>
      </c>
      <c r="C32" s="15">
        <v>27.536734453979076</v>
      </c>
      <c r="D32" s="15">
        <f t="shared" si="1"/>
        <v>5622120</v>
      </c>
      <c r="E32" s="15">
        <f t="shared" si="0"/>
        <v>4644822</v>
      </c>
      <c r="F32" s="15">
        <f t="shared" si="2"/>
        <v>977298</v>
      </c>
      <c r="G32" s="15">
        <f>+'[2]Municipio Summary'!$E27</f>
        <v>33740.597642248802</v>
      </c>
      <c r="H32" s="15">
        <f>+'[2]Municipio Summary'!$F27</f>
        <v>196068</v>
      </c>
      <c r="I32" s="71">
        <f>+'[1]Municipio Summary'!$F27</f>
        <v>691920</v>
      </c>
    </row>
    <row r="33" spans="1:9" x14ac:dyDescent="0.3">
      <c r="A33" s="15" t="s">
        <v>26</v>
      </c>
      <c r="B33" s="15">
        <f>+'[1]Municipio Summary'!$C28</f>
        <v>19415</v>
      </c>
      <c r="C33" s="15">
        <v>26.210661859387073</v>
      </c>
      <c r="D33" s="15">
        <f t="shared" si="1"/>
        <v>6106560</v>
      </c>
      <c r="E33" s="15">
        <f t="shared" si="0"/>
        <v>5300295</v>
      </c>
      <c r="F33" s="15">
        <f t="shared" si="2"/>
        <v>806265</v>
      </c>
      <c r="G33" s="15">
        <f>+'[2]Municipio Summary'!$E28</f>
        <v>79635.609417371583</v>
      </c>
      <c r="H33" s="15">
        <f>+'[2]Municipio Summary'!$F28</f>
        <v>135264</v>
      </c>
      <c r="I33" s="71">
        <f>+'[1]Municipio Summary'!$F28</f>
        <v>536186.40000000026</v>
      </c>
    </row>
    <row r="34" spans="1:9" x14ac:dyDescent="0.3">
      <c r="A34" s="15" t="s">
        <v>27</v>
      </c>
      <c r="B34" s="15">
        <f>+'[1]Municipio Summary'!$C29</f>
        <v>5193</v>
      </c>
      <c r="C34" s="15">
        <v>28.10321586751396</v>
      </c>
      <c r="D34" s="15">
        <f t="shared" si="1"/>
        <v>1751279.9999999998</v>
      </c>
      <c r="E34" s="15">
        <f t="shared" si="0"/>
        <v>1417689</v>
      </c>
      <c r="F34" s="15">
        <f t="shared" si="2"/>
        <v>333590.99999999977</v>
      </c>
      <c r="G34" s="15">
        <f>+'[2]Municipio Summary'!$E29</f>
        <v>5012.6940151105073</v>
      </c>
      <c r="H34" s="15">
        <f>+'[2]Municipio Summary'!$F29</f>
        <v>44970</v>
      </c>
      <c r="I34" s="71">
        <f>+'[1]Municipio Summary'!$F29</f>
        <v>134630.40000000002</v>
      </c>
    </row>
    <row r="35" spans="1:9" x14ac:dyDescent="0.3">
      <c r="A35" s="15" t="s">
        <v>28</v>
      </c>
      <c r="B35" s="15">
        <f>+'[1]Municipio Summary'!$C30</f>
        <v>9747</v>
      </c>
      <c r="C35" s="15">
        <v>28.762696214219758</v>
      </c>
      <c r="D35" s="15">
        <f t="shared" si="1"/>
        <v>3364200</v>
      </c>
      <c r="E35" s="15">
        <f t="shared" si="0"/>
        <v>2660931</v>
      </c>
      <c r="F35" s="15">
        <f t="shared" si="2"/>
        <v>703269</v>
      </c>
      <c r="G35" s="15">
        <f>+'[2]Municipio Summary'!$E30</f>
        <v>108139.64485834008</v>
      </c>
      <c r="H35" s="15">
        <f>+'[2]Municipio Summary'!$F30</f>
        <v>131724</v>
      </c>
      <c r="I35" s="71">
        <f>+'[1]Municipio Summary'!$F30</f>
        <v>216650.40000000005</v>
      </c>
    </row>
    <row r="36" spans="1:9" x14ac:dyDescent="0.3">
      <c r="A36" s="15" t="s">
        <v>29</v>
      </c>
      <c r="B36" s="15">
        <f>+'[1]Municipio Summary'!$C31</f>
        <v>20113</v>
      </c>
      <c r="C36" s="15">
        <v>29.313876597225676</v>
      </c>
      <c r="D36" s="15">
        <f t="shared" si="1"/>
        <v>7075080</v>
      </c>
      <c r="E36" s="15">
        <f t="shared" si="0"/>
        <v>5490848.9999999991</v>
      </c>
      <c r="F36" s="15">
        <f t="shared" si="2"/>
        <v>1584231.0000000009</v>
      </c>
      <c r="G36" s="15">
        <f>+'[2]Municipio Summary'!$E31</f>
        <v>224394.20882431662</v>
      </c>
      <c r="H36" s="15">
        <f>+'[2]Municipio Summary'!$F31</f>
        <v>729636</v>
      </c>
      <c r="I36" s="71">
        <f>+'[1]Municipio Summary'!$F31</f>
        <v>1432725.5999999992</v>
      </c>
    </row>
    <row r="37" spans="1:9" x14ac:dyDescent="0.3">
      <c r="A37" s="15" t="s">
        <v>30</v>
      </c>
      <c r="B37" s="15">
        <f>+'[1]Municipio Summary'!$C32</f>
        <v>8791</v>
      </c>
      <c r="C37" s="15">
        <v>33.811284268001366</v>
      </c>
      <c r="D37" s="15">
        <f t="shared" si="1"/>
        <v>3566820</v>
      </c>
      <c r="E37" s="15">
        <f t="shared" si="0"/>
        <v>2399943</v>
      </c>
      <c r="F37" s="15">
        <f t="shared" si="2"/>
        <v>1166877</v>
      </c>
      <c r="G37" s="15">
        <f>+'[2]Municipio Summary'!$E32</f>
        <v>221960.31869865663</v>
      </c>
      <c r="H37" s="15">
        <f>+'[2]Municipio Summary'!$F32</f>
        <v>672342</v>
      </c>
      <c r="I37" s="71">
        <f>+'[1]Municipio Summary'!$F32</f>
        <v>1108991.9999999998</v>
      </c>
    </row>
    <row r="38" spans="1:9" x14ac:dyDescent="0.3">
      <c r="A38" s="15" t="s">
        <v>31</v>
      </c>
      <c r="B38" s="15">
        <f>+'[1]Municipio Summary'!$C33</f>
        <v>43535</v>
      </c>
      <c r="C38" s="15">
        <v>24.837601929482027</v>
      </c>
      <c r="D38" s="15">
        <f t="shared" si="1"/>
        <v>12975660.000000002</v>
      </c>
      <c r="E38" s="15">
        <f t="shared" si="0"/>
        <v>11885054.999999998</v>
      </c>
      <c r="F38" s="15">
        <f t="shared" si="2"/>
        <v>1090605.0000000037</v>
      </c>
      <c r="G38" s="15">
        <f>+'[2]Municipio Summary'!$E33</f>
        <v>80400.947263507798</v>
      </c>
      <c r="H38" s="15">
        <f>+'[2]Municipio Summary'!$F33</f>
        <v>655152</v>
      </c>
      <c r="I38" s="71">
        <f>+'[1]Municipio Summary'!$F33</f>
        <v>1848866.399999999</v>
      </c>
    </row>
    <row r="39" spans="1:9" x14ac:dyDescent="0.3">
      <c r="A39" s="15" t="s">
        <v>32</v>
      </c>
      <c r="B39" s="15">
        <f>+'[1]Municipio Summary'!$C34</f>
        <v>18363</v>
      </c>
      <c r="C39" s="15">
        <v>28.356477699722266</v>
      </c>
      <c r="D39" s="15">
        <f t="shared" si="1"/>
        <v>6248520</v>
      </c>
      <c r="E39" s="15">
        <f t="shared" si="0"/>
        <v>5013098.9999999991</v>
      </c>
      <c r="F39" s="15">
        <f t="shared" si="2"/>
        <v>1235421.0000000009</v>
      </c>
      <c r="G39" s="15">
        <f>+'[2]Municipio Summary'!$E34</f>
        <v>57349.583118836112</v>
      </c>
      <c r="H39" s="15">
        <f>+'[2]Municipio Summary'!$F34</f>
        <v>691302</v>
      </c>
      <c r="I39" s="71">
        <f>+'[1]Municipio Summary'!$F34</f>
        <v>1624478.3999999992</v>
      </c>
    </row>
    <row r="40" spans="1:9" x14ac:dyDescent="0.3">
      <c r="A40" s="15" t="s">
        <v>33</v>
      </c>
      <c r="B40" s="15">
        <f>+'[1]Municipio Summary'!$C35</f>
        <v>7925</v>
      </c>
      <c r="C40" s="15">
        <v>27.863091482649843</v>
      </c>
      <c r="D40" s="15">
        <f t="shared" si="1"/>
        <v>2649780</v>
      </c>
      <c r="E40" s="15">
        <f t="shared" ref="E40:E71" si="3">+B40*E$4*E$5*12</f>
        <v>2163525</v>
      </c>
      <c r="F40" s="15">
        <f t="shared" si="2"/>
        <v>486255</v>
      </c>
      <c r="G40" s="15">
        <f>+'[2]Municipio Summary'!$E35</f>
        <v>32017.136380872918</v>
      </c>
      <c r="H40" s="15">
        <f>+'[2]Municipio Summary'!$F35</f>
        <v>104424</v>
      </c>
      <c r="I40" s="71">
        <f>+'[1]Municipio Summary'!$F35</f>
        <v>242138.40000000002</v>
      </c>
    </row>
    <row r="41" spans="1:9" x14ac:dyDescent="0.3">
      <c r="A41" s="15" t="s">
        <v>34</v>
      </c>
      <c r="B41" s="15">
        <f>+'[1]Municipio Summary'!$C36</f>
        <v>28742</v>
      </c>
      <c r="C41" s="15">
        <v>27.290028529677823</v>
      </c>
      <c r="D41" s="15">
        <f t="shared" si="1"/>
        <v>9412440</v>
      </c>
      <c r="E41" s="15">
        <f t="shared" si="3"/>
        <v>7846565.9999999981</v>
      </c>
      <c r="F41" s="15">
        <f t="shared" si="2"/>
        <v>1565874.0000000019</v>
      </c>
      <c r="G41" s="15">
        <f>+'[2]Municipio Summary'!$E36</f>
        <v>67476.299329174013</v>
      </c>
      <c r="H41" s="15">
        <f>+'[2]Municipio Summary'!$F36</f>
        <v>194892</v>
      </c>
      <c r="I41" s="71">
        <f>+'[1]Municipio Summary'!$F36</f>
        <v>521649.6</v>
      </c>
    </row>
    <row r="42" spans="1:9" x14ac:dyDescent="0.3">
      <c r="A42" s="15" t="s">
        <v>35</v>
      </c>
      <c r="B42" s="15">
        <f>+'[1]Municipio Summary'!$C37</f>
        <v>21618</v>
      </c>
      <c r="C42" s="15">
        <v>29.252937367008975</v>
      </c>
      <c r="D42" s="15">
        <f t="shared" si="1"/>
        <v>7588680.0000000009</v>
      </c>
      <c r="E42" s="15">
        <f t="shared" si="3"/>
        <v>5901713.9999999991</v>
      </c>
      <c r="F42" s="15">
        <f t="shared" si="2"/>
        <v>1686966.0000000019</v>
      </c>
      <c r="G42" s="15">
        <f>+'[2]Municipio Summary'!$E37</f>
        <v>109474.44276886851</v>
      </c>
      <c r="H42" s="15">
        <f>+'[2]Municipio Summary'!$F37</f>
        <v>307902</v>
      </c>
      <c r="I42" s="71">
        <f>+'[1]Municipio Summary'!$F37</f>
        <v>575736.00000000012</v>
      </c>
    </row>
    <row r="43" spans="1:9" x14ac:dyDescent="0.3">
      <c r="A43" s="15" t="s">
        <v>36</v>
      </c>
      <c r="B43" s="15">
        <f>+'[1]Municipio Summary'!$C38</f>
        <v>6625</v>
      </c>
      <c r="C43" s="15">
        <v>33.568301886792455</v>
      </c>
      <c r="D43" s="15">
        <f t="shared" si="1"/>
        <v>2668680</v>
      </c>
      <c r="E43" s="15">
        <f t="shared" si="3"/>
        <v>1808625</v>
      </c>
      <c r="F43" s="15">
        <f t="shared" si="2"/>
        <v>860055</v>
      </c>
      <c r="G43" s="15">
        <f>+'[2]Municipio Summary'!$E38</f>
        <v>83555.325721248926</v>
      </c>
      <c r="H43" s="15">
        <f>+'[2]Municipio Summary'!$F38</f>
        <v>449550</v>
      </c>
      <c r="I43" s="71">
        <f>+'[1]Municipio Summary'!$F38</f>
        <v>871764</v>
      </c>
    </row>
    <row r="44" spans="1:9" x14ac:dyDescent="0.3">
      <c r="A44" s="15" t="s">
        <v>37</v>
      </c>
      <c r="B44" s="15">
        <f>+'[1]Municipio Summary'!$C39</f>
        <v>20255</v>
      </c>
      <c r="C44" s="15">
        <v>28.960997284621079</v>
      </c>
      <c r="D44" s="15">
        <f t="shared" si="1"/>
        <v>7039260</v>
      </c>
      <c r="E44" s="15">
        <f t="shared" si="3"/>
        <v>5529615</v>
      </c>
      <c r="F44" s="15">
        <f t="shared" si="2"/>
        <v>1509645</v>
      </c>
      <c r="G44" s="15">
        <f>+'[2]Municipio Summary'!$E39</f>
        <v>200903.06155983347</v>
      </c>
      <c r="H44" s="15">
        <f>+'[2]Municipio Summary'!$F39</f>
        <v>433458</v>
      </c>
      <c r="I44" s="71">
        <f>+'[1]Municipio Summary'!$F39</f>
        <v>944155.19999999972</v>
      </c>
    </row>
    <row r="45" spans="1:9" x14ac:dyDescent="0.3">
      <c r="A45" s="15" t="s">
        <v>38</v>
      </c>
      <c r="B45" s="15">
        <f>+'[1]Municipio Summary'!$C40</f>
        <v>16905</v>
      </c>
      <c r="C45" s="15">
        <v>28.210884353741495</v>
      </c>
      <c r="D45" s="15">
        <f t="shared" si="1"/>
        <v>5722860</v>
      </c>
      <c r="E45" s="15">
        <f t="shared" si="3"/>
        <v>4615065</v>
      </c>
      <c r="F45" s="15">
        <f t="shared" si="2"/>
        <v>1107795</v>
      </c>
      <c r="G45" s="15">
        <f>+'[2]Municipio Summary'!$E40</f>
        <v>63094.702631273263</v>
      </c>
      <c r="H45" s="15">
        <f>+'[2]Municipio Summary'!$F40</f>
        <v>168978</v>
      </c>
      <c r="I45" s="71">
        <f>+'[1]Municipio Summary'!$F40</f>
        <v>480816.00000000012</v>
      </c>
    </row>
    <row r="46" spans="1:9" x14ac:dyDescent="0.3">
      <c r="A46" s="15" t="s">
        <v>39</v>
      </c>
      <c r="B46" s="15">
        <f>+'[1]Municipio Summary'!$C41</f>
        <v>12537</v>
      </c>
      <c r="C46" s="15">
        <v>31.985722262104172</v>
      </c>
      <c r="D46" s="15">
        <f t="shared" si="1"/>
        <v>4812060</v>
      </c>
      <c r="E46" s="15">
        <f t="shared" si="3"/>
        <v>3422601</v>
      </c>
      <c r="F46" s="15">
        <f t="shared" si="2"/>
        <v>1389459</v>
      </c>
      <c r="G46" s="15">
        <f>+'[2]Municipio Summary'!$E41</f>
        <v>124673.89526330485</v>
      </c>
      <c r="H46" s="15">
        <f>+'[2]Municipio Summary'!$F41</f>
        <v>284700</v>
      </c>
      <c r="I46" s="71">
        <f>+'[1]Municipio Summary'!$F41</f>
        <v>603612.00000000023</v>
      </c>
    </row>
    <row r="47" spans="1:9" x14ac:dyDescent="0.3">
      <c r="A47" s="15" t="s">
        <v>40</v>
      </c>
      <c r="B47" s="15">
        <f>+'[1]Municipio Summary'!$C42</f>
        <v>13104</v>
      </c>
      <c r="C47" s="15">
        <v>33.767933455433457</v>
      </c>
      <c r="D47" s="15">
        <f t="shared" si="1"/>
        <v>5309940.0000000009</v>
      </c>
      <c r="E47" s="15">
        <f t="shared" si="3"/>
        <v>3577392</v>
      </c>
      <c r="F47" s="15">
        <f t="shared" si="2"/>
        <v>1732548.0000000009</v>
      </c>
      <c r="G47" s="15">
        <f>+'[2]Municipio Summary'!$E42</f>
        <v>133603.66249671765</v>
      </c>
      <c r="H47" s="15">
        <f>+'[2]Municipio Summary'!$F42</f>
        <v>1185858</v>
      </c>
      <c r="I47" s="71">
        <f>+'[1]Municipio Summary'!$F42</f>
        <v>2292088.7999999998</v>
      </c>
    </row>
    <row r="48" spans="1:9" x14ac:dyDescent="0.3">
      <c r="A48" s="15" t="s">
        <v>41</v>
      </c>
      <c r="B48" s="15">
        <f>+'[1]Municipio Summary'!$C43</f>
        <v>4038</v>
      </c>
      <c r="C48" s="15">
        <v>45.240217929668155</v>
      </c>
      <c r="D48" s="15">
        <f t="shared" si="1"/>
        <v>2192160.0000000005</v>
      </c>
      <c r="E48" s="15">
        <f t="shared" si="3"/>
        <v>1102374</v>
      </c>
      <c r="F48" s="15">
        <f t="shared" si="2"/>
        <v>1089786.0000000005</v>
      </c>
      <c r="G48" s="15">
        <f>+'[2]Municipio Summary'!$E43</f>
        <v>217433.8901351142</v>
      </c>
      <c r="H48" s="15">
        <f>+'[2]Municipio Summary'!$F43</f>
        <v>840888</v>
      </c>
      <c r="I48" s="71">
        <f>+'[1]Municipio Summary'!$F43</f>
        <v>1285192.7999999996</v>
      </c>
    </row>
    <row r="49" spans="1:9" x14ac:dyDescent="0.3">
      <c r="A49" s="15" t="s">
        <v>42</v>
      </c>
      <c r="B49" s="15">
        <f>+'[1]Municipio Summary'!$C44</f>
        <v>16424</v>
      </c>
      <c r="C49" s="15">
        <v>28.272649780808571</v>
      </c>
      <c r="D49" s="15">
        <f t="shared" si="1"/>
        <v>5572200</v>
      </c>
      <c r="E49" s="15">
        <f t="shared" si="3"/>
        <v>4483752</v>
      </c>
      <c r="F49" s="15">
        <f t="shared" si="2"/>
        <v>1088448</v>
      </c>
      <c r="G49" s="15">
        <f>+'[2]Municipio Summary'!$E44</f>
        <v>31679.887871199175</v>
      </c>
      <c r="H49" s="15">
        <f>+'[2]Municipio Summary'!$F44</f>
        <v>394596</v>
      </c>
      <c r="I49" s="71">
        <f>+'[1]Municipio Summary'!$F44</f>
        <v>991262.40000000014</v>
      </c>
    </row>
    <row r="50" spans="1:9" x14ac:dyDescent="0.3">
      <c r="A50" s="15" t="s">
        <v>43</v>
      </c>
      <c r="B50" s="15">
        <f>+'[1]Municipio Summary'!$C45</f>
        <v>32470</v>
      </c>
      <c r="C50" s="15">
        <v>26.188019710502001</v>
      </c>
      <c r="D50" s="15">
        <f t="shared" si="1"/>
        <v>10203900</v>
      </c>
      <c r="E50" s="15">
        <f t="shared" si="3"/>
        <v>8864310</v>
      </c>
      <c r="F50" s="15">
        <f t="shared" si="2"/>
        <v>1339590</v>
      </c>
      <c r="G50" s="15">
        <f>+'[2]Municipio Summary'!$E45</f>
        <v>84966.130292358677</v>
      </c>
      <c r="H50" s="15">
        <f>+'[2]Municipio Summary'!$F45</f>
        <v>694362</v>
      </c>
      <c r="I50" s="71">
        <f>+'[1]Municipio Summary'!$F45</f>
        <v>1939430.3999999997</v>
      </c>
    </row>
    <row r="51" spans="1:9" x14ac:dyDescent="0.3">
      <c r="A51" s="15" t="s">
        <v>44</v>
      </c>
      <c r="B51" s="15">
        <f>+'[1]Municipio Summary'!$C46</f>
        <v>11064</v>
      </c>
      <c r="C51" s="15">
        <v>28.180585683297181</v>
      </c>
      <c r="D51" s="15">
        <f t="shared" si="1"/>
        <v>3741480</v>
      </c>
      <c r="E51" s="15">
        <f t="shared" si="3"/>
        <v>3020471.9999999995</v>
      </c>
      <c r="F51" s="15">
        <f t="shared" si="2"/>
        <v>721008.00000000047</v>
      </c>
      <c r="G51" s="15">
        <f>+'[2]Municipio Summary'!$E46</f>
        <v>56136.721146128897</v>
      </c>
      <c r="H51" s="15">
        <f>+'[2]Municipio Summary'!$F46</f>
        <v>109026</v>
      </c>
      <c r="I51" s="71">
        <f>+'[1]Municipio Summary'!$F46</f>
        <v>253339.20000000004</v>
      </c>
    </row>
    <row r="52" spans="1:9" x14ac:dyDescent="0.3">
      <c r="A52" s="15" t="s">
        <v>45</v>
      </c>
      <c r="B52" s="15">
        <f>+'[1]Municipio Summary'!$C47</f>
        <v>19802</v>
      </c>
      <c r="C52" s="15">
        <v>28.195131804868193</v>
      </c>
      <c r="D52" s="15">
        <f t="shared" si="1"/>
        <v>6699839.9999999991</v>
      </c>
      <c r="E52" s="15">
        <f t="shared" si="3"/>
        <v>5405946</v>
      </c>
      <c r="F52" s="15">
        <f t="shared" si="2"/>
        <v>1293893.9999999991</v>
      </c>
      <c r="G52" s="15">
        <f>+'[2]Municipio Summary'!$E47</f>
        <v>113975.46292908303</v>
      </c>
      <c r="H52" s="15">
        <f>+'[2]Municipio Summary'!$F47</f>
        <v>271590</v>
      </c>
      <c r="I52" s="71">
        <f>+'[1]Municipio Summary'!$F47</f>
        <v>602095.19999999995</v>
      </c>
    </row>
    <row r="53" spans="1:9" x14ac:dyDescent="0.3">
      <c r="A53" s="15" t="s">
        <v>46</v>
      </c>
      <c r="B53" s="15">
        <f>+'[1]Municipio Summary'!$C48</f>
        <v>2757</v>
      </c>
      <c r="C53" s="15">
        <v>45.587595212187161</v>
      </c>
      <c r="D53" s="15">
        <f t="shared" si="1"/>
        <v>1508220</v>
      </c>
      <c r="E53" s="15">
        <f t="shared" si="3"/>
        <v>752660.99999999988</v>
      </c>
      <c r="F53" s="15">
        <f t="shared" si="2"/>
        <v>755559.00000000012</v>
      </c>
      <c r="G53" s="15">
        <f>+'[2]Municipio Summary'!$E48</f>
        <v>207223.35587531896</v>
      </c>
      <c r="H53" s="15">
        <f>+'[2]Municipio Summary'!$F48</f>
        <v>774288</v>
      </c>
      <c r="I53" s="71">
        <f>+'[1]Municipio Summary'!$F48</f>
        <v>1264917.5999999996</v>
      </c>
    </row>
    <row r="54" spans="1:9" x14ac:dyDescent="0.3">
      <c r="A54" s="15" t="s">
        <v>47</v>
      </c>
      <c r="B54" s="15">
        <f>+'[1]Municipio Summary'!$C49</f>
        <v>5604</v>
      </c>
      <c r="C54" s="15">
        <v>32.855995717344754</v>
      </c>
      <c r="D54" s="15">
        <f t="shared" si="1"/>
        <v>2209500</v>
      </c>
      <c r="E54" s="15">
        <f t="shared" si="3"/>
        <v>1529891.9999999998</v>
      </c>
      <c r="F54" s="15">
        <f t="shared" si="2"/>
        <v>679608.00000000023</v>
      </c>
      <c r="G54" s="15">
        <f>+'[2]Municipio Summary'!$E49</f>
        <v>61494.525945429894</v>
      </c>
      <c r="H54" s="15">
        <f>+'[2]Municipio Summary'!$F49</f>
        <v>319458</v>
      </c>
      <c r="I54" s="71">
        <f>+'[1]Municipio Summary'!$F49</f>
        <v>629128.80000000051</v>
      </c>
    </row>
    <row r="55" spans="1:9" x14ac:dyDescent="0.3">
      <c r="A55" s="15" t="s">
        <v>48</v>
      </c>
      <c r="B55" s="15">
        <f>+'[1]Municipio Summary'!$C50</f>
        <v>44138</v>
      </c>
      <c r="C55" s="15">
        <v>25.954619602156871</v>
      </c>
      <c r="D55" s="15">
        <f t="shared" si="1"/>
        <v>13747020</v>
      </c>
      <c r="E55" s="15">
        <f t="shared" si="3"/>
        <v>12049674</v>
      </c>
      <c r="F55" s="15">
        <f t="shared" si="2"/>
        <v>1697346</v>
      </c>
      <c r="G55" s="15">
        <f>+'[2]Municipio Summary'!$E50</f>
        <v>94076.787943189731</v>
      </c>
      <c r="H55" s="15">
        <f>+'[2]Municipio Summary'!$F50</f>
        <v>179880</v>
      </c>
      <c r="I55" s="71">
        <f>+'[1]Municipio Summary'!$F50</f>
        <v>379492.8000000001</v>
      </c>
    </row>
    <row r="56" spans="1:9" x14ac:dyDescent="0.3">
      <c r="A56" s="15" t="s">
        <v>49</v>
      </c>
      <c r="B56" s="15">
        <f>+'[1]Municipio Summary'!$C51</f>
        <v>17056</v>
      </c>
      <c r="C56" s="15">
        <v>30.718808630393998</v>
      </c>
      <c r="D56" s="15">
        <f t="shared" si="1"/>
        <v>6287280.0000000009</v>
      </c>
      <c r="E56" s="15">
        <f t="shared" si="3"/>
        <v>4656287.9999999991</v>
      </c>
      <c r="F56" s="15">
        <f t="shared" si="2"/>
        <v>1630992.0000000019</v>
      </c>
      <c r="G56" s="15">
        <f>+'[2]Municipio Summary'!$E51</f>
        <v>98119.421983599706</v>
      </c>
      <c r="H56" s="15">
        <f>+'[2]Municipio Summary'!$F51</f>
        <v>216540</v>
      </c>
      <c r="I56" s="71">
        <f>+'[1]Municipio Summary'!$F51</f>
        <v>451552.8000000001</v>
      </c>
    </row>
    <row r="57" spans="1:9" x14ac:dyDescent="0.3">
      <c r="A57" s="15" t="s">
        <v>50</v>
      </c>
      <c r="B57" s="15">
        <f>+'[1]Municipio Summary'!$C52</f>
        <v>12442</v>
      </c>
      <c r="C57" s="15">
        <v>31.400498312168462</v>
      </c>
      <c r="D57" s="15">
        <f t="shared" si="1"/>
        <v>4688220</v>
      </c>
      <c r="E57" s="15">
        <f t="shared" si="3"/>
        <v>3396666</v>
      </c>
      <c r="F57" s="15">
        <f t="shared" si="2"/>
        <v>1291554</v>
      </c>
      <c r="G57" s="15">
        <f>+'[2]Municipio Summary'!$E52</f>
        <v>81821.850025157735</v>
      </c>
      <c r="H57" s="15">
        <f>+'[2]Municipio Summary'!$F52</f>
        <v>501288</v>
      </c>
      <c r="I57" s="71">
        <f>+'[1]Municipio Summary'!$F52</f>
        <v>970814.4</v>
      </c>
    </row>
    <row r="58" spans="1:9" x14ac:dyDescent="0.3">
      <c r="A58" s="15" t="s">
        <v>51</v>
      </c>
      <c r="B58" s="15">
        <f>+'[1]Municipio Summary'!$C53</f>
        <v>11318</v>
      </c>
      <c r="C58" s="15">
        <v>30.000883548330094</v>
      </c>
      <c r="D58" s="15">
        <f t="shared" si="1"/>
        <v>4074600</v>
      </c>
      <c r="E58" s="15">
        <f t="shared" si="3"/>
        <v>3089813.9999999995</v>
      </c>
      <c r="F58" s="15">
        <f t="shared" si="2"/>
        <v>984786.00000000047</v>
      </c>
      <c r="G58" s="15">
        <f>+'[2]Municipio Summary'!$E53</f>
        <v>110056.33499360393</v>
      </c>
      <c r="H58" s="15">
        <f>+'[2]Municipio Summary'!$F53</f>
        <v>172824</v>
      </c>
      <c r="I58" s="71">
        <f>+'[1]Municipio Summary'!$F53</f>
        <v>417429.60000000003</v>
      </c>
    </row>
    <row r="59" spans="1:9" x14ac:dyDescent="0.3">
      <c r="A59" s="15" t="s">
        <v>52</v>
      </c>
      <c r="B59" s="15">
        <f>+'[1]Municipio Summary'!$C54</f>
        <v>11536</v>
      </c>
      <c r="C59" s="15">
        <v>34.858269764216367</v>
      </c>
      <c r="D59" s="15">
        <f t="shared" si="1"/>
        <v>4825500</v>
      </c>
      <c r="E59" s="15">
        <f t="shared" si="3"/>
        <v>3149328</v>
      </c>
      <c r="F59" s="15">
        <f t="shared" si="2"/>
        <v>1676172</v>
      </c>
      <c r="G59" s="15">
        <f>+'[2]Municipio Summary'!$E54</f>
        <v>56927.272784053574</v>
      </c>
      <c r="H59" s="15">
        <f>+'[2]Municipio Summary'!$F54</f>
        <v>1140834</v>
      </c>
      <c r="I59" s="71">
        <f>+'[1]Municipio Summary'!$F54</f>
        <v>2332732.7999999989</v>
      </c>
    </row>
    <row r="60" spans="1:9" x14ac:dyDescent="0.3">
      <c r="A60" s="15" t="s">
        <v>53</v>
      </c>
      <c r="B60" s="15">
        <f>+'[1]Municipio Summary'!$C55</f>
        <v>9362</v>
      </c>
      <c r="C60" s="15">
        <v>38.841059602649004</v>
      </c>
      <c r="D60" s="15">
        <f t="shared" si="1"/>
        <v>4363559.9999999991</v>
      </c>
      <c r="E60" s="15">
        <f t="shared" si="3"/>
        <v>2555826</v>
      </c>
      <c r="F60" s="15">
        <f t="shared" si="2"/>
        <v>1807733.9999999991</v>
      </c>
      <c r="G60" s="15">
        <f>+'[2]Municipio Summary'!$E55</f>
        <v>259944.71547838606</v>
      </c>
      <c r="H60" s="15">
        <f>+'[2]Municipio Summary'!$F55</f>
        <v>1147698</v>
      </c>
      <c r="I60" s="71">
        <f>+'[1]Municipio Summary'!$F55</f>
        <v>1919851.1999999972</v>
      </c>
    </row>
    <row r="61" spans="1:9" x14ac:dyDescent="0.3">
      <c r="A61" s="15" t="s">
        <v>54</v>
      </c>
      <c r="B61" s="15">
        <f>+'[1]Municipio Summary'!$C56</f>
        <v>9445</v>
      </c>
      <c r="C61" s="15">
        <v>31.359978824775013</v>
      </c>
      <c r="D61" s="15">
        <f t="shared" si="1"/>
        <v>3554340</v>
      </c>
      <c r="E61" s="15">
        <f t="shared" si="3"/>
        <v>2578485</v>
      </c>
      <c r="F61" s="15">
        <f t="shared" si="2"/>
        <v>975855</v>
      </c>
      <c r="G61" s="15">
        <f>+'[2]Municipio Summary'!$E56</f>
        <v>114351.99357886666</v>
      </c>
      <c r="H61" s="15">
        <f>+'[2]Municipio Summary'!$F56</f>
        <v>439884</v>
      </c>
      <c r="I61" s="71">
        <f>+'[1]Municipio Summary'!$F56</f>
        <v>822168.00000000012</v>
      </c>
    </row>
    <row r="62" spans="1:9" x14ac:dyDescent="0.3">
      <c r="A62" s="15" t="s">
        <v>55</v>
      </c>
      <c r="B62" s="15">
        <f>+'[1]Municipio Summary'!$C57</f>
        <v>9314</v>
      </c>
      <c r="C62" s="15">
        <v>31.894459952759288</v>
      </c>
      <c r="D62" s="15">
        <f t="shared" si="1"/>
        <v>3564780</v>
      </c>
      <c r="E62" s="15">
        <f t="shared" si="3"/>
        <v>2542721.9999999995</v>
      </c>
      <c r="F62" s="15">
        <f t="shared" si="2"/>
        <v>1022058.0000000005</v>
      </c>
      <c r="G62" s="15">
        <f>+'[2]Municipio Summary'!$E57</f>
        <v>169053.09407104453</v>
      </c>
      <c r="H62" s="15">
        <f>+'[2]Municipio Summary'!$F57</f>
        <v>485208</v>
      </c>
      <c r="I62" s="71">
        <f>+'[1]Municipio Summary'!$F57</f>
        <v>857251.19999999925</v>
      </c>
    </row>
    <row r="63" spans="1:9" x14ac:dyDescent="0.3">
      <c r="A63" s="15" t="s">
        <v>56</v>
      </c>
      <c r="B63" s="15">
        <f>+'[1]Municipio Summary'!$C58</f>
        <v>71539</v>
      </c>
      <c r="C63" s="15">
        <v>25.469184640545716</v>
      </c>
      <c r="D63" s="15">
        <f t="shared" si="1"/>
        <v>21864480</v>
      </c>
      <c r="E63" s="15">
        <f t="shared" si="3"/>
        <v>19530146.999999996</v>
      </c>
      <c r="F63" s="15">
        <f t="shared" si="2"/>
        <v>2334333.0000000037</v>
      </c>
      <c r="G63" s="15">
        <f>+'[2]Municipio Summary'!$E58</f>
        <v>465493.6880806642</v>
      </c>
      <c r="H63" s="15">
        <f>+'[2]Municipio Summary'!$F58</f>
        <v>940914</v>
      </c>
      <c r="I63" s="71">
        <f>+'[1]Municipio Summary'!$F58</f>
        <v>2018047.199999999</v>
      </c>
    </row>
    <row r="64" spans="1:9" x14ac:dyDescent="0.3">
      <c r="A64" s="15" t="s">
        <v>57</v>
      </c>
      <c r="B64" s="15">
        <f>+'[1]Municipio Summary'!$C59</f>
        <v>10935</v>
      </c>
      <c r="C64" s="15">
        <v>28.720621856424327</v>
      </c>
      <c r="D64" s="15">
        <f t="shared" si="1"/>
        <v>3768720</v>
      </c>
      <c r="E64" s="15">
        <f t="shared" si="3"/>
        <v>2985254.9999999995</v>
      </c>
      <c r="F64" s="15">
        <f t="shared" si="2"/>
        <v>783465.00000000047</v>
      </c>
      <c r="G64" s="15">
        <f>+'[2]Municipio Summary'!$E59</f>
        <v>9349.9180836736177</v>
      </c>
      <c r="H64" s="15">
        <f>+'[2]Municipio Summary'!$F59</f>
        <v>113238</v>
      </c>
      <c r="I64" s="71">
        <f>+'[1]Municipio Summary'!$F59</f>
        <v>277948.80000000005</v>
      </c>
    </row>
    <row r="65" spans="1:9" x14ac:dyDescent="0.3">
      <c r="A65" s="15" t="s">
        <v>58</v>
      </c>
      <c r="B65" s="15">
        <f>+'[1]Municipio Summary'!$C60</f>
        <v>9805</v>
      </c>
      <c r="C65" s="15">
        <v>30.197858235594083</v>
      </c>
      <c r="D65" s="15">
        <f t="shared" si="1"/>
        <v>3553080</v>
      </c>
      <c r="E65" s="15">
        <f t="shared" si="3"/>
        <v>2676765</v>
      </c>
      <c r="F65" s="15">
        <f t="shared" si="2"/>
        <v>876315</v>
      </c>
      <c r="G65" s="15">
        <f>+'[2]Municipio Summary'!$E60</f>
        <v>25215.738701231243</v>
      </c>
      <c r="H65" s="15">
        <f>+'[2]Municipio Summary'!$F60</f>
        <v>65664</v>
      </c>
      <c r="I65" s="71">
        <f>+'[1]Municipio Summary'!$F60</f>
        <v>147223.20000000004</v>
      </c>
    </row>
    <row r="66" spans="1:9" x14ac:dyDescent="0.3">
      <c r="A66" s="15" t="s">
        <v>59</v>
      </c>
      <c r="B66" s="15">
        <f>+'[1]Municipio Summary'!$C61</f>
        <v>24526</v>
      </c>
      <c r="C66" s="15">
        <v>27.437821087825164</v>
      </c>
      <c r="D66" s="15">
        <f t="shared" si="1"/>
        <v>8075279.9999999991</v>
      </c>
      <c r="E66" s="15">
        <f t="shared" si="3"/>
        <v>6695598</v>
      </c>
      <c r="F66" s="15">
        <f t="shared" si="2"/>
        <v>1379681.9999999991</v>
      </c>
      <c r="G66" s="15">
        <f>+'[2]Municipio Summary'!$E61</f>
        <v>72768.362661731546</v>
      </c>
      <c r="H66" s="15">
        <f>+'[2]Municipio Summary'!$F61</f>
        <v>229350</v>
      </c>
      <c r="I66" s="71">
        <f>+'[1]Municipio Summary'!$F61</f>
        <v>598718.4</v>
      </c>
    </row>
    <row r="67" spans="1:9" x14ac:dyDescent="0.3">
      <c r="A67" s="15" t="s">
        <v>60</v>
      </c>
      <c r="B67" s="15">
        <f>+'[1]Municipio Summary'!$C62</f>
        <v>11121</v>
      </c>
      <c r="C67" s="15">
        <v>31.17840122291161</v>
      </c>
      <c r="D67" s="15">
        <f t="shared" si="1"/>
        <v>4160820</v>
      </c>
      <c r="E67" s="15">
        <f t="shared" si="3"/>
        <v>3036033</v>
      </c>
      <c r="F67" s="15">
        <f t="shared" si="2"/>
        <v>1124787</v>
      </c>
      <c r="G67" s="15">
        <f>+'[2]Municipio Summary'!$E62</f>
        <v>133466.02130686271</v>
      </c>
      <c r="H67" s="15">
        <f>+'[2]Municipio Summary'!$F62</f>
        <v>318966</v>
      </c>
      <c r="I67" s="71">
        <f>+'[1]Municipio Summary'!$F62</f>
        <v>603993.60000000021</v>
      </c>
    </row>
    <row r="68" spans="1:9" x14ac:dyDescent="0.3">
      <c r="A68" s="15" t="s">
        <v>61</v>
      </c>
      <c r="B68" s="15">
        <f>+'[1]Municipio Summary'!$C63</f>
        <v>14503</v>
      </c>
      <c r="C68" s="15">
        <v>30.717437771495554</v>
      </c>
      <c r="D68" s="15">
        <f t="shared" si="1"/>
        <v>5345940</v>
      </c>
      <c r="E68" s="15">
        <f t="shared" si="3"/>
        <v>3959318.9999999991</v>
      </c>
      <c r="F68" s="15">
        <f t="shared" si="2"/>
        <v>1386621.0000000009</v>
      </c>
      <c r="G68" s="15">
        <f>+'[2]Municipio Summary'!$E63</f>
        <v>212173.83511270813</v>
      </c>
      <c r="H68" s="15">
        <f>+'[2]Municipio Summary'!$F63</f>
        <v>684000</v>
      </c>
      <c r="I68" s="71">
        <f>+'[1]Municipio Summary'!$F63</f>
        <v>1380659.9999999993</v>
      </c>
    </row>
    <row r="69" spans="1:9" x14ac:dyDescent="0.3">
      <c r="A69" s="15" t="s">
        <v>62</v>
      </c>
      <c r="B69" s="15">
        <f>+'[1]Municipio Summary'!$C64</f>
        <v>16209</v>
      </c>
      <c r="C69" s="15">
        <v>32.879881547288541</v>
      </c>
      <c r="D69" s="15">
        <f t="shared" si="1"/>
        <v>6395400</v>
      </c>
      <c r="E69" s="15">
        <f t="shared" si="3"/>
        <v>4425057</v>
      </c>
      <c r="F69" s="15">
        <f t="shared" si="2"/>
        <v>1970343</v>
      </c>
      <c r="G69" s="15">
        <f>+'[2]Municipio Summary'!$E64</f>
        <v>164340.62990535278</v>
      </c>
      <c r="H69" s="15">
        <f>+'[2]Municipio Summary'!$F64</f>
        <v>707220</v>
      </c>
      <c r="I69" s="71">
        <f>+'[1]Municipio Summary'!$F64</f>
        <v>1326923.9999999986</v>
      </c>
    </row>
    <row r="70" spans="1:9" x14ac:dyDescent="0.3">
      <c r="A70" s="15" t="s">
        <v>63</v>
      </c>
      <c r="B70" s="15">
        <f>+'[1]Municipio Summary'!$C65</f>
        <v>208962</v>
      </c>
      <c r="C70" s="15">
        <v>21.986581292292378</v>
      </c>
      <c r="D70" s="15">
        <f t="shared" si="1"/>
        <v>55132319.999999993</v>
      </c>
      <c r="E70" s="15">
        <f t="shared" si="3"/>
        <v>57046626</v>
      </c>
      <c r="F70" s="15">
        <f t="shared" si="2"/>
        <v>-1914306.0000000075</v>
      </c>
      <c r="G70" s="15">
        <f>+'[2]Municipio Summary'!$E65</f>
        <v>74280.009376106711</v>
      </c>
      <c r="H70" s="15">
        <f>+'[2]Municipio Summary'!$F65</f>
        <v>99558</v>
      </c>
      <c r="I70" s="71">
        <f>+'[1]Municipio Summary'!$F65</f>
        <v>1045065.5999999994</v>
      </c>
    </row>
    <row r="71" spans="1:9" x14ac:dyDescent="0.3">
      <c r="A71" s="15" t="s">
        <v>64</v>
      </c>
      <c r="B71" s="15">
        <f>+'[1]Municipio Summary'!$C66</f>
        <v>17404</v>
      </c>
      <c r="C71" s="15">
        <v>30.375775683750863</v>
      </c>
      <c r="D71" s="15">
        <f t="shared" si="1"/>
        <v>6343920.0000000009</v>
      </c>
      <c r="E71" s="15">
        <f t="shared" si="3"/>
        <v>4751292</v>
      </c>
      <c r="F71" s="15">
        <f t="shared" si="2"/>
        <v>1592628.0000000009</v>
      </c>
      <c r="G71" s="15">
        <f>+'[2]Municipio Summary'!$E66</f>
        <v>81085.319014050474</v>
      </c>
      <c r="H71" s="15">
        <f>+'[2]Municipio Summary'!$F66</f>
        <v>1187826</v>
      </c>
      <c r="I71" s="71">
        <f>+'[1]Municipio Summary'!$F66</f>
        <v>2743123.2</v>
      </c>
    </row>
    <row r="72" spans="1:9" x14ac:dyDescent="0.3">
      <c r="A72" s="15" t="s">
        <v>65</v>
      </c>
      <c r="B72" s="15">
        <f>+'[1]Municipio Summary'!$C67</f>
        <v>19077</v>
      </c>
      <c r="C72" s="15">
        <v>32.736541384913771</v>
      </c>
      <c r="D72" s="15">
        <f t="shared" si="1"/>
        <v>7494180</v>
      </c>
      <c r="E72" s="15">
        <f t="shared" ref="E72:E83" si="4">+B72*E$4*E$5*12</f>
        <v>5208021</v>
      </c>
      <c r="F72" s="15">
        <f t="shared" si="2"/>
        <v>2286159</v>
      </c>
      <c r="G72" s="15">
        <f>+'[2]Municipio Summary'!$E67</f>
        <v>130156.42196967489</v>
      </c>
      <c r="H72" s="15">
        <f>+'[2]Municipio Summary'!$F67</f>
        <v>1196322</v>
      </c>
      <c r="I72" s="71">
        <f>+'[1]Municipio Summary'!$F67</f>
        <v>2493991.1999999997</v>
      </c>
    </row>
    <row r="73" spans="1:9" x14ac:dyDescent="0.3">
      <c r="A73" s="15" t="s">
        <v>66</v>
      </c>
      <c r="B73" s="15">
        <f>+'[1]Municipio Summary'!$C68</f>
        <v>9692</v>
      </c>
      <c r="C73" s="15">
        <v>30.532913743293438</v>
      </c>
      <c r="D73" s="15">
        <f t="shared" ref="D73:D83" si="5">+C73*12*B73</f>
        <v>3551100</v>
      </c>
      <c r="E73" s="15">
        <f t="shared" si="4"/>
        <v>2645916</v>
      </c>
      <c r="F73" s="15">
        <f t="shared" si="2"/>
        <v>905184</v>
      </c>
      <c r="G73" s="15">
        <f>+'[2]Municipio Summary'!$E68</f>
        <v>131834.38417067585</v>
      </c>
      <c r="H73" s="15">
        <f>+'[2]Municipio Summary'!$F68</f>
        <v>268548</v>
      </c>
      <c r="I73" s="71">
        <f>+'[1]Municipio Summary'!$F68</f>
        <v>563059.19999999995</v>
      </c>
    </row>
    <row r="74" spans="1:9" x14ac:dyDescent="0.3">
      <c r="A74" s="15" t="s">
        <v>67</v>
      </c>
      <c r="B74" s="15">
        <f>+'[1]Municipio Summary'!$C69</f>
        <v>27284</v>
      </c>
      <c r="C74" s="15">
        <v>26.649684796950595</v>
      </c>
      <c r="D74" s="15">
        <f t="shared" si="5"/>
        <v>8725320</v>
      </c>
      <c r="E74" s="15">
        <f t="shared" si="4"/>
        <v>7448532</v>
      </c>
      <c r="F74" s="15">
        <f t="shared" ref="F74:F83" si="6">+D74-E74</f>
        <v>1276788</v>
      </c>
      <c r="G74" s="15">
        <f>+'[2]Municipio Summary'!$E69</f>
        <v>35076.673693423982</v>
      </c>
      <c r="H74" s="15">
        <f>+'[2]Municipio Summary'!$F69</f>
        <v>1168584</v>
      </c>
      <c r="I74" s="71">
        <f>+'[1]Municipio Summary'!$F69</f>
        <v>3340730.4000000004</v>
      </c>
    </row>
    <row r="75" spans="1:9" x14ac:dyDescent="0.3">
      <c r="A75" s="15" t="s">
        <v>68</v>
      </c>
      <c r="B75" s="15">
        <f>+'[1]Municipio Summary'!$C70</f>
        <v>37136</v>
      </c>
      <c r="C75" s="15">
        <v>24.978053640672123</v>
      </c>
      <c r="D75" s="15">
        <f t="shared" si="5"/>
        <v>11131019.999999998</v>
      </c>
      <c r="E75" s="15">
        <f t="shared" si="4"/>
        <v>10138127.999999998</v>
      </c>
      <c r="F75" s="15">
        <f t="shared" si="6"/>
        <v>992892</v>
      </c>
      <c r="G75" s="15">
        <f>+'[2]Municipio Summary'!$E70</f>
        <v>39135.071112538404</v>
      </c>
      <c r="H75" s="15">
        <f>+'[2]Municipio Summary'!$F70</f>
        <v>520566</v>
      </c>
      <c r="I75" s="71">
        <f>+'[1]Municipio Summary'!$F70</f>
        <v>2101982.4000000013</v>
      </c>
    </row>
    <row r="76" spans="1:9" x14ac:dyDescent="0.3">
      <c r="A76" s="15" t="s">
        <v>69</v>
      </c>
      <c r="B76" s="15">
        <f>+'[1]Municipio Summary'!$C71</f>
        <v>30769</v>
      </c>
      <c r="C76" s="15">
        <v>24.69563521726413</v>
      </c>
      <c r="D76" s="15">
        <f t="shared" si="5"/>
        <v>9118320</v>
      </c>
      <c r="E76" s="15">
        <f t="shared" si="4"/>
        <v>8399937</v>
      </c>
      <c r="F76" s="15">
        <f t="shared" si="6"/>
        <v>718383</v>
      </c>
      <c r="G76" s="15">
        <f>+'[2]Municipio Summary'!$E71</f>
        <v>29943.700495674104</v>
      </c>
      <c r="H76" s="15">
        <f>+'[2]Municipio Summary'!$F71</f>
        <v>692514</v>
      </c>
      <c r="I76" s="71">
        <f>+'[1]Municipio Summary'!$F71</f>
        <v>1945226.3999999994</v>
      </c>
    </row>
    <row r="77" spans="1:9" x14ac:dyDescent="0.3">
      <c r="A77" s="15" t="s">
        <v>70</v>
      </c>
      <c r="B77" s="15">
        <f>+'[1]Municipio Summary'!$C72</f>
        <v>14222</v>
      </c>
      <c r="C77" s="15">
        <v>36.732527070735479</v>
      </c>
      <c r="D77" s="15">
        <f t="shared" si="5"/>
        <v>6268920</v>
      </c>
      <c r="E77" s="15">
        <f t="shared" si="4"/>
        <v>3882606</v>
      </c>
      <c r="F77" s="15">
        <f t="shared" si="6"/>
        <v>2386314</v>
      </c>
      <c r="G77" s="15">
        <f>+'[2]Municipio Summary'!$E72</f>
        <v>409554.3910177481</v>
      </c>
      <c r="H77" s="15">
        <f>+'[2]Municipio Summary'!$F72</f>
        <v>1753824</v>
      </c>
      <c r="I77" s="71">
        <f>+'[1]Municipio Summary'!$F72</f>
        <v>2980593.5999999987</v>
      </c>
    </row>
    <row r="78" spans="1:9" x14ac:dyDescent="0.3">
      <c r="A78" s="15" t="s">
        <v>71</v>
      </c>
      <c r="B78" s="15">
        <f>+'[1]Municipio Summary'!$C73</f>
        <v>17334</v>
      </c>
      <c r="C78" s="15">
        <v>28.656974731741087</v>
      </c>
      <c r="D78" s="15">
        <f t="shared" si="5"/>
        <v>5960880</v>
      </c>
      <c r="E78" s="15">
        <f t="shared" si="4"/>
        <v>4732182</v>
      </c>
      <c r="F78" s="15">
        <f t="shared" si="6"/>
        <v>1228698</v>
      </c>
      <c r="G78" s="15">
        <f>+'[2]Municipio Summary'!$E73</f>
        <v>51955.815615252533</v>
      </c>
      <c r="H78" s="15">
        <f>+'[2]Municipio Summary'!$F73</f>
        <v>285744</v>
      </c>
      <c r="I78" s="71">
        <f>+'[1]Municipio Summary'!$F73</f>
        <v>605750.4</v>
      </c>
    </row>
    <row r="79" spans="1:9" x14ac:dyDescent="0.3">
      <c r="A79" s="15" t="s">
        <v>72</v>
      </c>
      <c r="B79" s="15">
        <f>+'[1]Municipio Summary'!$C74</f>
        <v>25761</v>
      </c>
      <c r="C79" s="15">
        <v>27.609953029773688</v>
      </c>
      <c r="D79" s="15">
        <f t="shared" si="5"/>
        <v>8535120</v>
      </c>
      <c r="E79" s="15">
        <f t="shared" si="4"/>
        <v>7032752.9999999981</v>
      </c>
      <c r="F79" s="15">
        <f t="shared" si="6"/>
        <v>1502367.0000000019</v>
      </c>
      <c r="G79" s="15">
        <f>+'[2]Municipio Summary'!$E74</f>
        <v>107918.41027078599</v>
      </c>
      <c r="H79" s="15">
        <f>+'[2]Municipio Summary'!$F74</f>
        <v>694368</v>
      </c>
      <c r="I79" s="71">
        <f>+'[1]Municipio Summary'!$F74</f>
        <v>1549103.9999999998</v>
      </c>
    </row>
    <row r="80" spans="1:9" x14ac:dyDescent="0.3">
      <c r="A80" s="15" t="s">
        <v>73</v>
      </c>
      <c r="B80" s="15">
        <f>+'[1]Municipio Summary'!$C75</f>
        <v>5608</v>
      </c>
      <c r="C80" s="15">
        <v>39.005884450784592</v>
      </c>
      <c r="D80" s="15">
        <f t="shared" si="5"/>
        <v>2624940</v>
      </c>
      <c r="E80" s="15">
        <f t="shared" si="4"/>
        <v>1530984</v>
      </c>
      <c r="F80" s="15">
        <f t="shared" si="6"/>
        <v>1093956</v>
      </c>
      <c r="G80" s="15">
        <f>+'[2]Municipio Summary'!$E75</f>
        <v>105641.67912349985</v>
      </c>
      <c r="H80" s="15">
        <f>+'[2]Municipio Summary'!$F75</f>
        <v>1060842</v>
      </c>
      <c r="I80" s="71">
        <f>+'[1]Municipio Summary'!$F75</f>
        <v>2068209.5999999987</v>
      </c>
    </row>
    <row r="81" spans="1:9" x14ac:dyDescent="0.3">
      <c r="A81" s="15" t="s">
        <v>74</v>
      </c>
      <c r="B81" s="15">
        <f>+'[1]Municipio Summary'!$C76</f>
        <v>9817</v>
      </c>
      <c r="C81" s="15">
        <v>33.085973311602324</v>
      </c>
      <c r="D81" s="15">
        <f t="shared" si="5"/>
        <v>3897660.0000000005</v>
      </c>
      <c r="E81" s="15">
        <f t="shared" si="4"/>
        <v>2680041</v>
      </c>
      <c r="F81" s="15">
        <f t="shared" si="6"/>
        <v>1217619.0000000005</v>
      </c>
      <c r="G81" s="15">
        <f>+'[2]Municipio Summary'!$E76</f>
        <v>86248.344412859078</v>
      </c>
      <c r="H81" s="15">
        <f>+'[2]Municipio Summary'!$F76</f>
        <v>657792</v>
      </c>
      <c r="I81" s="71">
        <f>+'[1]Municipio Summary'!$F76</f>
        <v>1248268.7999999989</v>
      </c>
    </row>
    <row r="82" spans="1:9" x14ac:dyDescent="0.3">
      <c r="A82" s="15" t="s">
        <v>75</v>
      </c>
      <c r="B82" s="15">
        <f>+'[1]Municipio Summary'!$C77</f>
        <v>15938</v>
      </c>
      <c r="C82" s="15">
        <v>31.626301919939767</v>
      </c>
      <c r="D82" s="15">
        <f t="shared" si="5"/>
        <v>6048720</v>
      </c>
      <c r="E82" s="15">
        <f t="shared" si="4"/>
        <v>4351073.9999999991</v>
      </c>
      <c r="F82" s="15">
        <f t="shared" si="6"/>
        <v>1697646.0000000009</v>
      </c>
      <c r="G82" s="15">
        <f>+'[2]Municipio Summary'!$E77</f>
        <v>96991.511966476784</v>
      </c>
      <c r="H82" s="15">
        <f>+'[2]Municipio Summary'!$F77</f>
        <v>1076418</v>
      </c>
      <c r="I82" s="71">
        <f>+'[1]Municipio Summary'!$F77</f>
        <v>2322472.7999999989</v>
      </c>
    </row>
    <row r="83" spans="1:9" x14ac:dyDescent="0.3">
      <c r="A83" s="72" t="s">
        <v>76</v>
      </c>
      <c r="B83" s="18">
        <f>+'[1]Municipio Summary'!$C78</f>
        <v>18337</v>
      </c>
      <c r="C83" s="18">
        <v>30.479358673719801</v>
      </c>
      <c r="D83" s="18">
        <f t="shared" si="5"/>
        <v>6706800</v>
      </c>
      <c r="E83" s="18">
        <f t="shared" si="4"/>
        <v>5006001</v>
      </c>
      <c r="F83" s="18">
        <f t="shared" si="6"/>
        <v>1700799</v>
      </c>
      <c r="G83" s="18">
        <f>+'[2]Municipio Summary'!$E78</f>
        <v>283601.67814131756</v>
      </c>
      <c r="H83" s="18">
        <f>+'[2]Municipio Summary'!$F78</f>
        <v>1252440</v>
      </c>
      <c r="I83" s="72">
        <f>+'[1]Municipio Summary'!$F78</f>
        <v>2364803.9999999953</v>
      </c>
    </row>
    <row r="84" spans="1:9" ht="15" thickBot="1" x14ac:dyDescent="0.35">
      <c r="A84" s="73" t="s">
        <v>115</v>
      </c>
      <c r="B84" s="73">
        <f>SUM(B8:B83)</f>
        <v>1670044</v>
      </c>
      <c r="C84" s="73">
        <v>27.600659024552648</v>
      </c>
      <c r="D84" s="73">
        <f>SUM(D8:D83)</f>
        <v>553131780</v>
      </c>
      <c r="E84" s="73">
        <f t="shared" ref="E84:F84" si="7">SUM(E8:E83)</f>
        <v>455922012</v>
      </c>
      <c r="F84" s="73">
        <f t="shared" si="7"/>
        <v>97209768</v>
      </c>
      <c r="G84" s="73">
        <f t="shared" ref="G84:I84" si="8">SUM(G8:G83)</f>
        <v>8862281.0510864258</v>
      </c>
      <c r="H84" s="20">
        <f t="shared" si="8"/>
        <v>45452994</v>
      </c>
      <c r="I84" s="74">
        <f t="shared" si="8"/>
        <v>97948826.399999946</v>
      </c>
    </row>
    <row r="91" spans="1:9" x14ac:dyDescent="0.3">
      <c r="E91" s="75"/>
    </row>
  </sheetData>
  <mergeCells count="1">
    <mergeCell ref="A1:I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2430E-2434-400B-860C-FD4E0ECD713F}">
  <dimension ref="A1:L22"/>
  <sheetViews>
    <sheetView topLeftCell="A7" workbookViewId="0">
      <selection activeCell="D21" sqref="D21:D23"/>
    </sheetView>
  </sheetViews>
  <sheetFormatPr defaultRowHeight="14.4" x14ac:dyDescent="0.3"/>
  <cols>
    <col min="2" max="2" width="17.44140625" customWidth="1"/>
    <col min="3" max="3" width="12" customWidth="1"/>
    <col min="4" max="4" width="12.109375" customWidth="1"/>
    <col min="5" max="5" width="3" customWidth="1"/>
    <col min="6" max="6" width="15.44140625" customWidth="1"/>
    <col min="7" max="7" width="12.5546875" customWidth="1"/>
    <col min="8" max="8" width="12.6640625" customWidth="1"/>
    <col min="10" max="10" width="9.5546875" bestFit="1" customWidth="1"/>
  </cols>
  <sheetData>
    <row r="1" spans="1:12" ht="15" thickBot="1" x14ac:dyDescent="0.35"/>
    <row r="2" spans="1:12" ht="49.2" customHeight="1" thickBot="1" x14ac:dyDescent="0.35">
      <c r="A2" s="23"/>
      <c r="B2" s="112" t="s">
        <v>96</v>
      </c>
      <c r="C2" s="113"/>
      <c r="D2" s="114"/>
      <c r="E2" s="49"/>
      <c r="F2" s="113" t="s">
        <v>95</v>
      </c>
      <c r="G2" s="113"/>
      <c r="H2" s="114"/>
    </row>
    <row r="3" spans="1:12" ht="43.8" thickBot="1" x14ac:dyDescent="0.35">
      <c r="A3" s="36"/>
      <c r="B3" s="52" t="s">
        <v>92</v>
      </c>
      <c r="C3" s="53" t="s">
        <v>93</v>
      </c>
      <c r="D3" s="54" t="s">
        <v>94</v>
      </c>
      <c r="E3" s="50"/>
      <c r="F3" s="52" t="s">
        <v>92</v>
      </c>
      <c r="G3" s="53" t="s">
        <v>93</v>
      </c>
      <c r="H3" s="54" t="s">
        <v>94</v>
      </c>
    </row>
    <row r="4" spans="1:12" x14ac:dyDescent="0.3">
      <c r="A4" s="37" t="s">
        <v>1</v>
      </c>
      <c r="B4" s="43">
        <f>+'Muncipio Summary'!G8</f>
        <v>1252086</v>
      </c>
      <c r="C4" s="44">
        <f>+'Muncipio Summary'!H8</f>
        <v>12520860</v>
      </c>
      <c r="D4" s="45">
        <f>+'Muncipio Summary'!J8</f>
        <v>1533.4794856093081</v>
      </c>
      <c r="E4" s="50"/>
      <c r="F4" s="44">
        <f>+'Muncipio Summary'!K8</f>
        <v>970541.40000000037</v>
      </c>
      <c r="G4" s="44">
        <f>+'Muncipio Summary'!L8</f>
        <v>9705414.0000000037</v>
      </c>
      <c r="H4" s="45">
        <f>+'Muncipio Summary'!N8</f>
        <v>1188.6606246172694</v>
      </c>
      <c r="J4" s="9"/>
    </row>
    <row r="5" spans="1:12" x14ac:dyDescent="0.3">
      <c r="A5" s="37" t="s">
        <v>7</v>
      </c>
      <c r="B5" s="43">
        <f>+'Muncipio Summary'!G14</f>
        <v>884844</v>
      </c>
      <c r="C5" s="44">
        <f>+'Muncipio Summary'!H14</f>
        <v>8848440</v>
      </c>
      <c r="D5" s="45">
        <f>+'Muncipio Summary'!J14</f>
        <v>200.38135785135196</v>
      </c>
      <c r="E5" s="50"/>
      <c r="F5" s="44">
        <f>+'Muncipio Summary'!K14</f>
        <v>1172887.2000000007</v>
      </c>
      <c r="G5" s="44">
        <f>+'Muncipio Summary'!L14</f>
        <v>11728872.000000007</v>
      </c>
      <c r="H5" s="45">
        <f>+'Muncipio Summary'!N14</f>
        <v>265.61148602744709</v>
      </c>
    </row>
    <row r="6" spans="1:12" x14ac:dyDescent="0.3">
      <c r="A6" s="37" t="s">
        <v>15</v>
      </c>
      <c r="B6" s="43">
        <f>+'Muncipio Summary'!G22</f>
        <v>583572</v>
      </c>
      <c r="C6" s="44">
        <f>+'Muncipio Summary'!H22</f>
        <v>5835720</v>
      </c>
      <c r="D6" s="45">
        <f>+'Muncipio Summary'!J22</f>
        <v>71.507413307192749</v>
      </c>
      <c r="E6" s="50"/>
      <c r="F6" s="44">
        <f>+'Muncipio Summary'!K22</f>
        <v>632587.56000000006</v>
      </c>
      <c r="G6" s="44">
        <f>+'Muncipio Summary'!L22</f>
        <v>6325875.6000000006</v>
      </c>
      <c r="H6" s="45">
        <f>+'Muncipio Summary'!N22</f>
        <v>77.51348609239065</v>
      </c>
    </row>
    <row r="7" spans="1:12" x14ac:dyDescent="0.3">
      <c r="A7" s="37" t="s">
        <v>48</v>
      </c>
      <c r="B7" s="43">
        <f>+'Muncipio Summary'!G55</f>
        <v>179880</v>
      </c>
      <c r="C7" s="44">
        <f>+'Muncipio Summary'!H55</f>
        <v>1798800</v>
      </c>
      <c r="D7" s="45">
        <f>+'Muncipio Summary'!J55</f>
        <v>40.753998821876841</v>
      </c>
      <c r="E7" s="50"/>
      <c r="F7" s="44">
        <f>+'Muncipio Summary'!K55</f>
        <v>629011.80000000051</v>
      </c>
      <c r="G7" s="44">
        <f>+'Muncipio Summary'!L55</f>
        <v>6290118.0000000056</v>
      </c>
      <c r="H7" s="45">
        <f>+'Muncipio Summary'!N55</f>
        <v>142.51026326521378</v>
      </c>
    </row>
    <row r="8" spans="1:12" ht="15" thickBot="1" x14ac:dyDescent="0.35">
      <c r="A8" s="38" t="s">
        <v>73</v>
      </c>
      <c r="B8" s="46">
        <f>+'Muncipio Summary'!G80</f>
        <v>1060842</v>
      </c>
      <c r="C8" s="47">
        <f>+'Muncipio Summary'!H80</f>
        <v>10608420</v>
      </c>
      <c r="D8" s="48">
        <f>+'Muncipio Summary'!J80</f>
        <v>1891.6583452211128</v>
      </c>
      <c r="E8" s="51"/>
      <c r="F8" s="47">
        <f>+'Muncipio Summary'!K80</f>
        <v>544285.43999999925</v>
      </c>
      <c r="G8" s="47">
        <f>+'Muncipio Summary'!L80</f>
        <v>5442854.3999999929</v>
      </c>
      <c r="H8" s="48">
        <f>+'Muncipio Summary'!N80</f>
        <v>970.55178316690319</v>
      </c>
    </row>
    <row r="10" spans="1:12" x14ac:dyDescent="0.3">
      <c r="D10" s="58"/>
      <c r="H10" s="58"/>
    </row>
    <row r="11" spans="1:12" x14ac:dyDescent="0.3">
      <c r="D11" s="9"/>
      <c r="H11" s="9"/>
      <c r="L11" s="9"/>
    </row>
    <row r="12" spans="1:12" ht="15" thickBot="1" x14ac:dyDescent="0.35"/>
    <row r="13" spans="1:12" ht="44.4" customHeight="1" thickBot="1" x14ac:dyDescent="0.35">
      <c r="A13" s="23"/>
      <c r="B13" s="112" t="s">
        <v>97</v>
      </c>
      <c r="C13" s="113"/>
      <c r="D13" s="114"/>
      <c r="E13" s="49"/>
      <c r="F13" s="113" t="s">
        <v>98</v>
      </c>
      <c r="G13" s="113"/>
      <c r="H13" s="114"/>
    </row>
    <row r="14" spans="1:12" ht="43.8" thickBot="1" x14ac:dyDescent="0.35">
      <c r="A14" s="36"/>
      <c r="B14" s="40" t="s">
        <v>92</v>
      </c>
      <c r="C14" s="41" t="s">
        <v>93</v>
      </c>
      <c r="D14" s="42" t="s">
        <v>94</v>
      </c>
      <c r="E14" s="50"/>
      <c r="F14" s="40" t="s">
        <v>92</v>
      </c>
      <c r="G14" s="41" t="s">
        <v>93</v>
      </c>
      <c r="H14" s="42" t="s">
        <v>94</v>
      </c>
    </row>
    <row r="15" spans="1:12" x14ac:dyDescent="0.3">
      <c r="A15" s="37" t="s">
        <v>1</v>
      </c>
      <c r="B15" s="55">
        <f>+'Muncipio Summary'!O8</f>
        <v>2215595.9999999967</v>
      </c>
      <c r="C15" s="56">
        <f>+'Muncipio Summary'!P8</f>
        <v>22155959.999999966</v>
      </c>
      <c r="D15" s="57">
        <f>+'Muncipio Summary'!R8</f>
        <v>2713.5284751990162</v>
      </c>
      <c r="E15" s="1"/>
      <c r="F15" s="55">
        <f>+'Muncipio Summary'!S8</f>
        <v>1398980.6399999969</v>
      </c>
      <c r="G15" s="56">
        <f>+'Muncipio Summary'!T8</f>
        <v>13989806.399999969</v>
      </c>
      <c r="H15" s="57">
        <f>+'Muncipio Summary'!V8</f>
        <v>1713.3871892222865</v>
      </c>
    </row>
    <row r="16" spans="1:12" x14ac:dyDescent="0.3">
      <c r="A16" s="37" t="s">
        <v>7</v>
      </c>
      <c r="B16" s="43">
        <f>+'Muncipio Summary'!O14</f>
        <v>2064542.3999999983</v>
      </c>
      <c r="C16" s="44">
        <f>+'Muncipio Summary'!P14</f>
        <v>20645423.999999981</v>
      </c>
      <c r="D16" s="45">
        <f>+'Muncipio Summary'!R14</f>
        <v>467.53530504098876</v>
      </c>
      <c r="E16" s="1"/>
      <c r="F16" s="43">
        <f>+'Muncipio Summary'!S14</f>
        <v>2839653.8400000003</v>
      </c>
      <c r="G16" s="44">
        <f>+'Muncipio Summary'!T14</f>
        <v>28396538.400000002</v>
      </c>
      <c r="H16" s="45">
        <f>+'Muncipio Summary'!V14</f>
        <v>643.06667874450841</v>
      </c>
    </row>
    <row r="17" spans="1:8" x14ac:dyDescent="0.3">
      <c r="A17" s="37" t="s">
        <v>15</v>
      </c>
      <c r="B17" s="43">
        <f>+'Muncipio Summary'!O22</f>
        <v>1433390.3999999994</v>
      </c>
      <c r="C17" s="44">
        <f>+'Muncipio Summary'!P22</f>
        <v>14333903.999999994</v>
      </c>
      <c r="D17" s="45">
        <f>+'Muncipio Summary'!R22</f>
        <v>175.63906384021558</v>
      </c>
      <c r="E17" s="1"/>
      <c r="F17" s="43">
        <f>+'Muncipio Summary'!S22</f>
        <v>1691707.559999997</v>
      </c>
      <c r="G17" s="44">
        <f>+'Muncipio Summary'!T22</f>
        <v>16917075.599999972</v>
      </c>
      <c r="H17" s="45">
        <f>+'Muncipio Summary'!V22</f>
        <v>207.29169954662385</v>
      </c>
    </row>
    <row r="18" spans="1:8" x14ac:dyDescent="0.3">
      <c r="A18" s="37" t="s">
        <v>48</v>
      </c>
      <c r="B18" s="43">
        <f>+'Muncipio Summary'!O55</f>
        <v>379492.8000000001</v>
      </c>
      <c r="C18" s="44">
        <f>+'Muncipio Summary'!P55</f>
        <v>3794928.0000000009</v>
      </c>
      <c r="D18" s="45">
        <f>+'Muncipio Summary'!R55</f>
        <v>85.978703158276332</v>
      </c>
      <c r="E18" s="1"/>
      <c r="F18" s="43">
        <f>+'Muncipio Summary'!S55</f>
        <v>1810677.4800000011</v>
      </c>
      <c r="G18" s="44">
        <f>+'Muncipio Summary'!T55</f>
        <v>18106774.800000012</v>
      </c>
      <c r="H18" s="45">
        <f>+'Muncipio Summary'!V55</f>
        <v>410.23097557660094</v>
      </c>
    </row>
    <row r="19" spans="1:8" ht="15" thickBot="1" x14ac:dyDescent="0.35">
      <c r="A19" s="38" t="s">
        <v>73</v>
      </c>
      <c r="B19" s="46">
        <f>+'Muncipio Summary'!O80</f>
        <v>2068209.5999999987</v>
      </c>
      <c r="C19" s="47">
        <f>+'Muncipio Summary'!P80</f>
        <v>20682095.999999985</v>
      </c>
      <c r="D19" s="48">
        <f>+'Muncipio Summary'!R80</f>
        <v>3687.9629101283854</v>
      </c>
      <c r="E19" s="39"/>
      <c r="F19" s="46">
        <f>+'Muncipio Summary'!S80</f>
        <v>922458.36000000022</v>
      </c>
      <c r="G19" s="47">
        <f>+'Muncipio Summary'!T80</f>
        <v>9224583.6000000015</v>
      </c>
      <c r="H19" s="48">
        <f>+'Muncipio Summary'!V80</f>
        <v>1644.8972182596294</v>
      </c>
    </row>
    <row r="21" spans="1:8" x14ac:dyDescent="0.3">
      <c r="B21" s="58"/>
      <c r="C21" s="58"/>
      <c r="D21" s="58"/>
      <c r="H21" s="58"/>
    </row>
    <row r="22" spans="1:8" x14ac:dyDescent="0.3">
      <c r="B22" s="9"/>
      <c r="C22" s="9"/>
      <c r="D22" s="9"/>
      <c r="H22" s="9"/>
    </row>
  </sheetData>
  <mergeCells count="4">
    <mergeCell ref="B2:D2"/>
    <mergeCell ref="F2:H2"/>
    <mergeCell ref="B13:D13"/>
    <mergeCell ref="F13:H13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DE35B-6244-4C7D-A2C2-0AECA14D3CB4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Muncipio Summary</vt:lpstr>
      <vt:lpstr>Cost Rev Support</vt:lpstr>
      <vt:lpstr>Sheet2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Blessing</dc:creator>
  <cp:lastModifiedBy>Dave Blessing</cp:lastModifiedBy>
  <cp:lastPrinted>2018-08-30T19:27:34Z</cp:lastPrinted>
  <dcterms:created xsi:type="dcterms:W3CDTF">2018-08-29T15:39:45Z</dcterms:created>
  <dcterms:modified xsi:type="dcterms:W3CDTF">2018-09-25T21:49:41Z</dcterms:modified>
</cp:coreProperties>
</file>