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523"/>
  <workbookPr/>
  <mc:AlternateContent xmlns:mc="http://schemas.openxmlformats.org/markup-compatibility/2006">
    <mc:Choice Requires="x15">
      <x15ac:absPath xmlns:x15ac="http://schemas.microsoft.com/office/spreadsheetml/2010/11/ac" url="C:\Users\tech\SharePoint\Inventory - Documents\Documentation\E-Rate\FY2019\"/>
    </mc:Choice>
  </mc:AlternateContent>
  <xr:revisionPtr revIDLastSave="135" documentId="11_AF3C87ACF29685A1F4F18C1F464CEF84FCF62AD0" xr6:coauthVersionLast="43" xr6:coauthVersionMax="43" xr10:uidLastSave="{18FFD1E2-7A16-4B1D-8E3B-BF36720343F6}"/>
  <bookViews>
    <workbookView xWindow="0" yWindow="0" windowWidth="25125" windowHeight="123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C33" i="1"/>
  <c r="E22" i="1"/>
  <c r="E21" i="1"/>
  <c r="E20" i="1"/>
  <c r="E19" i="1"/>
  <c r="E18" i="1"/>
  <c r="E15" i="1"/>
  <c r="E16" i="1"/>
  <c r="E17" i="1"/>
  <c r="E14" i="1"/>
  <c r="F23" i="1"/>
  <c r="H23" i="1"/>
  <c r="F22" i="1"/>
  <c r="H22" i="1"/>
  <c r="F21" i="1"/>
  <c r="H21" i="1"/>
  <c r="F20" i="1"/>
  <c r="H20" i="1"/>
  <c r="F19" i="1"/>
  <c r="H19" i="1"/>
  <c r="F18" i="1"/>
  <c r="H18" i="1"/>
  <c r="F17" i="1"/>
  <c r="H17" i="1"/>
  <c r="F16" i="1"/>
  <c r="H16" i="1"/>
  <c r="F24" i="1"/>
  <c r="H24" i="1"/>
  <c r="F15" i="1"/>
  <c r="H15" i="1"/>
  <c r="F14" i="1"/>
  <c r="H14" i="1"/>
  <c r="F13" i="1"/>
  <c r="H13" i="1"/>
  <c r="F12" i="1"/>
  <c r="H12" i="1"/>
  <c r="I12" i="1"/>
  <c r="J12" i="1"/>
  <c r="G11" i="1"/>
  <c r="F11" i="1"/>
  <c r="H11" i="1"/>
  <c r="G10" i="1"/>
  <c r="H10" i="1"/>
  <c r="I10" i="1"/>
  <c r="I16" i="1"/>
  <c r="J16" i="1"/>
  <c r="I20" i="1"/>
  <c r="J20" i="1"/>
  <c r="I17" i="1"/>
  <c r="J17" i="1"/>
  <c r="I21" i="1"/>
  <c r="J21" i="1"/>
  <c r="I18" i="1"/>
  <c r="J18" i="1"/>
  <c r="I22" i="1"/>
  <c r="J22" i="1"/>
  <c r="I19" i="1"/>
  <c r="J19" i="1"/>
  <c r="I23" i="1"/>
  <c r="J23" i="1"/>
  <c r="I24" i="1"/>
  <c r="J24" i="1"/>
  <c r="I15" i="1"/>
  <c r="J15" i="1"/>
  <c r="I14" i="1"/>
  <c r="J14" i="1"/>
  <c r="I13" i="1"/>
  <c r="J13" i="1"/>
  <c r="I11" i="1"/>
  <c r="J11" i="1"/>
  <c r="J10" i="1"/>
</calcChain>
</file>

<file path=xl/sharedStrings.xml><?xml version="1.0" encoding="utf-8"?>
<sst xmlns="http://schemas.openxmlformats.org/spreadsheetml/2006/main" count="76" uniqueCount="70">
  <si>
    <t>Petition for Waiver from Chimacum School District, 2019-03-27</t>
  </si>
  <si>
    <t>Our rural school district has limited funding for E-Rate support and our I.T. staff of one full-time director plus a contracted technician from a neighboring school district and consulting from our ESD limits our ability to meet these deadlines.  The majority of the work is done - only the contracts need to be printed, signed, then exchanged in order to proceed.  I anticipate having this done in the next week.  </t>
  </si>
  <si>
    <t>Thank you.  - Beauregarde Young, I.T. Director, Chimacum School District</t>
  </si>
  <si>
    <t>Vendor - Item #</t>
  </si>
  <si>
    <t>Item</t>
  </si>
  <si>
    <t>Item Bid</t>
  </si>
  <si>
    <t>Item Quantity</t>
  </si>
  <si>
    <t>Item Eligible Cost</t>
  </si>
  <si>
    <t>Item Eligible Cost - E-Rate Discount (70%)</t>
  </si>
  <si>
    <t>Item Ineligible Cost</t>
  </si>
  <si>
    <t>Item Subtotal</t>
  </si>
  <si>
    <t>Item Tax</t>
  </si>
  <si>
    <t>Item Total</t>
  </si>
  <si>
    <t>Item 2</t>
  </si>
  <si>
    <t>Item 2 Bid</t>
  </si>
  <si>
    <t>Item 2 Eligible Cost</t>
  </si>
  <si>
    <t>Item 2 Eligible Cost - E-Rate Discount (70%)</t>
  </si>
  <si>
    <t>Item 2 Ineligible Cost</t>
  </si>
  <si>
    <t>Item 2 Subtotal</t>
  </si>
  <si>
    <t>Item 2 Tax</t>
  </si>
  <si>
    <t>Item 2 Total</t>
  </si>
  <si>
    <t>Item 3</t>
  </si>
  <si>
    <t>Item 3 Bid</t>
  </si>
  <si>
    <t>Item 3 Bid After Discount</t>
  </si>
  <si>
    <t>Item 3 Subtotal</t>
  </si>
  <si>
    <t>Item 3 Tax</t>
  </si>
  <si>
    <t>Item 3 Total</t>
  </si>
  <si>
    <t>Cytranet</t>
  </si>
  <si>
    <t>Managed Services</t>
  </si>
  <si>
    <t>Various Leased Options</t>
  </si>
  <si>
    <t>Cipafilter</t>
  </si>
  <si>
    <t>Firewall</t>
  </si>
  <si>
    <t>Never Received</t>
  </si>
  <si>
    <t>NCANet</t>
  </si>
  <si>
    <t>Fortinet Training</t>
  </si>
  <si>
    <t>BorderLAN - 1</t>
  </si>
  <si>
    <t>Fortigate-500E-BDL-950-12</t>
  </si>
  <si>
    <t>BorderLAN - 2</t>
  </si>
  <si>
    <t>Installation</t>
  </si>
  <si>
    <t>MicroK12 - 1</t>
  </si>
  <si>
    <t>WatchGuard WGM460001*</t>
  </si>
  <si>
    <t>MicroK12 - 2</t>
  </si>
  <si>
    <t>WatchGuard WG8594</t>
  </si>
  <si>
    <t>MicroK12 - 3</t>
  </si>
  <si>
    <t>Ubiquiti US-48-500W</t>
  </si>
  <si>
    <t>MicroK12 - 4</t>
  </si>
  <si>
    <t>Ubiquiti UF-SM-10G</t>
  </si>
  <si>
    <t>MicroK12 - 5</t>
  </si>
  <si>
    <t>TrippLite N370-01M</t>
  </si>
  <si>
    <t>MicroK12 - 6</t>
  </si>
  <si>
    <t>TrippLite N370-03M</t>
  </si>
  <si>
    <t>NetDiverse - 1</t>
  </si>
  <si>
    <t>Speedgoat SG600C</t>
  </si>
  <si>
    <t>NetDiverse - 2</t>
  </si>
  <si>
    <t>Speedgoat SG-BAS-CONFIG-HOURLY</t>
  </si>
  <si>
    <t>Omicron Technologies LLC - 1</t>
  </si>
  <si>
    <t>Omicron Technologies LLC - 2</t>
  </si>
  <si>
    <t>Omicron Technologies LLC - 3</t>
  </si>
  <si>
    <t>Fortinet FG-500E</t>
  </si>
  <si>
    <t>Factor</t>
  </si>
  <si>
    <t>Points Available</t>
  </si>
  <si>
    <t>BorderLAN</t>
  </si>
  <si>
    <t>MicroK12</t>
  </si>
  <si>
    <t>NetDiverse</t>
  </si>
  <si>
    <t>Omicron Technologies LLC</t>
  </si>
  <si>
    <t>Price of eligible products and services</t>
  </si>
  <si>
    <t>Prior experience</t>
  </si>
  <si>
    <t>Management Capability &amp; Compatibility</t>
  </si>
  <si>
    <t>Local Vendor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</si>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</sst>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"/>
  <sheetViews>
    <sheetView tabSelected="1" workbookViewId="0" xr3:uid="{AEA406A1-0E4B-5B11-9CD5-51D6E497D94C}">
      <selection activeCell="A4" sqref="A4:XFD4"/>
    </sheetView>
  </sheetViews>
  <sheetFormatPr defaultRowHeight="15"/>
  <cols>
    <col min="1" max="1" width="35.140625" bestFit="1" customWidth="1"/>
    <col min="2" max="2" width="33.42578125" bestFit="1" customWidth="1"/>
    <col min="3" max="3" width="22.28515625" style="1" bestFit="1" customWidth="1"/>
    <col min="4" max="4" width="13.5703125" style="5" bestFit="1" customWidth="1"/>
    <col min="5" max="5" width="16.7109375" style="1" bestFit="1" customWidth="1"/>
    <col min="6" max="6" width="38.42578125" style="1" bestFit="1" customWidth="1"/>
    <col min="7" max="7" width="18.7109375" style="1" bestFit="1" customWidth="1"/>
    <col min="8" max="8" width="13.28515625" style="1" bestFit="1" customWidth="1"/>
    <col min="9" max="9" width="24.5703125" style="1" bestFit="1" customWidth="1"/>
    <col min="10" max="10" width="11.42578125" style="1" bestFit="1" customWidth="1"/>
    <col min="11" max="11" width="11.42578125" style="1" customWidth="1"/>
    <col min="12" max="12" width="11" style="1" bestFit="1" customWidth="1"/>
    <col min="13" max="13" width="18.140625" style="1" bestFit="1" customWidth="1"/>
    <col min="14" max="14" width="39.7109375" style="1" bestFit="1" customWidth="1"/>
    <col min="15" max="15" width="20" style="1" bestFit="1" customWidth="1"/>
    <col min="16" max="16" width="14.5703125" style="1" bestFit="1" customWidth="1"/>
    <col min="17" max="17" width="10" style="1" bestFit="1" customWidth="1"/>
    <col min="18" max="18" width="11.42578125" style="1" bestFit="1" customWidth="1"/>
    <col min="19" max="19" width="6.5703125" style="1" bestFit="1" customWidth="1"/>
    <col min="20" max="20" width="9.85546875" style="1" bestFit="1" customWidth="1"/>
    <col min="21" max="21" width="23.42578125" style="1" bestFit="1" customWidth="1"/>
    <col min="22" max="22" width="14.5703125" style="1" bestFit="1" customWidth="1"/>
    <col min="23" max="23" width="10" style="1" bestFit="1" customWidth="1"/>
    <col min="24" max="24" width="11.42578125" style="1" bestFit="1" customWidth="1"/>
  </cols>
  <sheetData>
    <row r="1" spans="1:24">
      <c r="A1" t="s">
        <v>0</v>
      </c>
    </row>
    <row r="2" spans="1:24">
      <c r="A2" t="s">
        <v>1</v>
      </c>
    </row>
    <row r="3" spans="1:24">
      <c r="A3" t="s">
        <v>2</v>
      </c>
    </row>
    <row r="6" spans="1:24" s="2" customFormat="1">
      <c r="A6" s="2" t="s">
        <v>3</v>
      </c>
      <c r="B6" s="2" t="s">
        <v>4</v>
      </c>
      <c r="C6" s="3" t="s">
        <v>5</v>
      </c>
      <c r="D6" s="4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3" t="s">
        <v>21</v>
      </c>
      <c r="T6" s="3" t="s">
        <v>22</v>
      </c>
      <c r="U6" s="3" t="s">
        <v>23</v>
      </c>
      <c r="V6" s="3" t="s">
        <v>24</v>
      </c>
      <c r="W6" s="3" t="s">
        <v>25</v>
      </c>
      <c r="X6" s="3" t="s">
        <v>26</v>
      </c>
    </row>
    <row r="7" spans="1:24">
      <c r="A7" t="s">
        <v>27</v>
      </c>
      <c r="B7" t="s">
        <v>28</v>
      </c>
      <c r="C7" s="1" t="s">
        <v>29</v>
      </c>
    </row>
    <row r="8" spans="1:24">
      <c r="A8" t="s">
        <v>30</v>
      </c>
      <c r="B8" t="s">
        <v>31</v>
      </c>
      <c r="C8" s="1" t="s">
        <v>32</v>
      </c>
    </row>
    <row r="9" spans="1:24">
      <c r="A9" t="s">
        <v>33</v>
      </c>
      <c r="B9" t="s">
        <v>34</v>
      </c>
      <c r="C9" s="1" t="s">
        <v>32</v>
      </c>
    </row>
    <row r="10" spans="1:24">
      <c r="A10" t="s">
        <v>35</v>
      </c>
      <c r="B10" t="s">
        <v>36</v>
      </c>
      <c r="C10" s="1">
        <v>6036</v>
      </c>
      <c r="D10" s="5">
        <v>1</v>
      </c>
      <c r="E10" s="1">
        <v>4406.28</v>
      </c>
      <c r="F10" s="1">
        <v>1321.884</v>
      </c>
      <c r="G10" s="1">
        <f>C10-E10</f>
        <v>1629.7200000000003</v>
      </c>
      <c r="H10" s="1">
        <f>F10+G10</f>
        <v>2951.6040000000003</v>
      </c>
      <c r="I10" s="1">
        <f>H10*0.09</f>
        <v>265.64436000000001</v>
      </c>
      <c r="J10" s="1">
        <f>H10+I10</f>
        <v>3217.2483600000005</v>
      </c>
    </row>
    <row r="11" spans="1:24">
      <c r="A11" t="s">
        <v>37</v>
      </c>
      <c r="B11" s="1" t="s">
        <v>38</v>
      </c>
      <c r="C11" s="1">
        <v>1800</v>
      </c>
      <c r="D11" s="5">
        <v>1</v>
      </c>
      <c r="E11" s="1">
        <v>1314</v>
      </c>
      <c r="F11" s="1">
        <f>E11*0.3</f>
        <v>394.2</v>
      </c>
      <c r="G11" s="1">
        <f>C11-E11</f>
        <v>486</v>
      </c>
      <c r="H11" s="1">
        <f>F11+G11</f>
        <v>880.2</v>
      </c>
      <c r="I11" s="1">
        <f>H11*0.09</f>
        <v>79.218000000000004</v>
      </c>
      <c r="J11" s="1">
        <f>H11+I11</f>
        <v>959.41800000000001</v>
      </c>
    </row>
    <row r="12" spans="1:24">
      <c r="A12" t="s">
        <v>39</v>
      </c>
      <c r="B12" t="s">
        <v>40</v>
      </c>
      <c r="C12" s="1">
        <v>8310</v>
      </c>
      <c r="D12" s="5">
        <v>1</v>
      </c>
      <c r="E12" s="1">
        <v>8310</v>
      </c>
      <c r="F12" s="1">
        <f>E12*0.3</f>
        <v>2493</v>
      </c>
      <c r="G12" s="1">
        <v>0</v>
      </c>
      <c r="H12" s="1">
        <f>F12+G12</f>
        <v>2493</v>
      </c>
      <c r="I12" s="1">
        <f>H12*0.09</f>
        <v>224.37</v>
      </c>
      <c r="J12" s="1">
        <f>H12+I12</f>
        <v>2717.37</v>
      </c>
    </row>
    <row r="13" spans="1:24">
      <c r="A13" t="s">
        <v>41</v>
      </c>
      <c r="B13" s="1" t="s">
        <v>42</v>
      </c>
      <c r="C13" s="1">
        <v>1010</v>
      </c>
      <c r="D13" s="5">
        <v>1</v>
      </c>
      <c r="E13" s="1">
        <v>1010</v>
      </c>
      <c r="F13" s="1">
        <f>E13*0.3</f>
        <v>303</v>
      </c>
      <c r="G13" s="1">
        <v>0</v>
      </c>
      <c r="H13" s="1">
        <f>F13+G13</f>
        <v>303</v>
      </c>
      <c r="I13" s="1">
        <f>H13*0.09</f>
        <v>27.27</v>
      </c>
      <c r="J13" s="1">
        <f>H13+I13</f>
        <v>330.27</v>
      </c>
    </row>
    <row r="14" spans="1:24">
      <c r="A14" t="s">
        <v>43</v>
      </c>
      <c r="B14" t="s">
        <v>44</v>
      </c>
      <c r="C14" s="1">
        <v>792</v>
      </c>
      <c r="D14" s="5">
        <v>7</v>
      </c>
      <c r="E14" s="1">
        <f>C14*D14</f>
        <v>5544</v>
      </c>
      <c r="F14" s="1">
        <f>E14*0.3</f>
        <v>1663.2</v>
      </c>
      <c r="G14" s="1">
        <v>0</v>
      </c>
      <c r="H14" s="1">
        <f>F14+G14</f>
        <v>1663.2</v>
      </c>
      <c r="I14" s="1">
        <f>H14*0.09</f>
        <v>149.68799999999999</v>
      </c>
      <c r="J14" s="1">
        <f>H14+I14</f>
        <v>1812.8879999999999</v>
      </c>
    </row>
    <row r="15" spans="1:24">
      <c r="A15" t="s">
        <v>45</v>
      </c>
      <c r="B15" t="s">
        <v>46</v>
      </c>
      <c r="C15" s="1">
        <v>89</v>
      </c>
      <c r="D15" s="5">
        <v>7</v>
      </c>
      <c r="E15" s="1">
        <f t="shared" ref="E15:E17" si="0">C15*D15</f>
        <v>623</v>
      </c>
      <c r="F15" s="1">
        <f>E15*0.3</f>
        <v>186.9</v>
      </c>
      <c r="G15" s="1">
        <v>0</v>
      </c>
      <c r="H15" s="1">
        <f>F15+G15</f>
        <v>186.9</v>
      </c>
      <c r="I15" s="1">
        <f>H15*0.09</f>
        <v>16.821000000000002</v>
      </c>
      <c r="J15" s="1">
        <f>H15+I15</f>
        <v>203.721</v>
      </c>
    </row>
    <row r="16" spans="1:24">
      <c r="A16" t="s">
        <v>47</v>
      </c>
      <c r="B16" t="s">
        <v>48</v>
      </c>
      <c r="C16" s="1">
        <v>14.36</v>
      </c>
      <c r="D16" s="5">
        <v>4</v>
      </c>
      <c r="E16" s="1">
        <f t="shared" si="0"/>
        <v>57.44</v>
      </c>
      <c r="F16" s="1">
        <f t="shared" ref="F16:F23" si="1">E16*0.3</f>
        <v>17.231999999999999</v>
      </c>
      <c r="G16" s="1">
        <v>0</v>
      </c>
      <c r="H16" s="1">
        <f t="shared" ref="H16:H23" si="2">F16+G16</f>
        <v>17.231999999999999</v>
      </c>
      <c r="I16" s="1">
        <f t="shared" ref="I16:I23" si="3">H16*0.09</f>
        <v>1.5508799999999998</v>
      </c>
      <c r="J16" s="1">
        <f t="shared" ref="J16:J23" si="4">H16+I16</f>
        <v>18.782879999999999</v>
      </c>
    </row>
    <row r="17" spans="1:15">
      <c r="A17" t="s">
        <v>49</v>
      </c>
      <c r="B17" t="s">
        <v>50</v>
      </c>
      <c r="C17" s="1">
        <v>14.77</v>
      </c>
      <c r="D17" s="5">
        <v>4</v>
      </c>
      <c r="E17" s="1">
        <f t="shared" si="0"/>
        <v>59.08</v>
      </c>
      <c r="F17" s="1">
        <f t="shared" si="1"/>
        <v>17.724</v>
      </c>
      <c r="G17" s="1">
        <v>0</v>
      </c>
      <c r="H17" s="1">
        <f t="shared" si="2"/>
        <v>17.724</v>
      </c>
      <c r="I17" s="1">
        <f t="shared" si="3"/>
        <v>1.5951599999999999</v>
      </c>
      <c r="J17" s="1">
        <f t="shared" si="4"/>
        <v>19.31916</v>
      </c>
    </row>
    <row r="18" spans="1:15">
      <c r="A18" t="s">
        <v>51</v>
      </c>
      <c r="B18" t="s">
        <v>52</v>
      </c>
      <c r="C18" s="1">
        <v>11995</v>
      </c>
      <c r="D18" s="5">
        <v>1</v>
      </c>
      <c r="E18" s="1">
        <f>C18*D18</f>
        <v>11995</v>
      </c>
      <c r="F18" s="1">
        <f t="shared" si="1"/>
        <v>3598.5</v>
      </c>
      <c r="G18" s="1">
        <v>0</v>
      </c>
      <c r="H18" s="1">
        <f t="shared" si="2"/>
        <v>3598.5</v>
      </c>
      <c r="I18" s="1">
        <f t="shared" si="3"/>
        <v>323.86500000000001</v>
      </c>
      <c r="J18" s="1">
        <f t="shared" si="4"/>
        <v>3922.3649999999998</v>
      </c>
    </row>
    <row r="19" spans="1:15">
      <c r="A19" t="s">
        <v>53</v>
      </c>
      <c r="B19" t="s">
        <v>54</v>
      </c>
      <c r="C19" s="1">
        <v>125</v>
      </c>
      <c r="D19" s="5">
        <v>10</v>
      </c>
      <c r="E19" s="1">
        <f>C19*D19</f>
        <v>1250</v>
      </c>
      <c r="F19" s="1">
        <f t="shared" si="1"/>
        <v>375</v>
      </c>
      <c r="G19" s="1">
        <v>0</v>
      </c>
      <c r="H19" s="1">
        <f t="shared" si="2"/>
        <v>375</v>
      </c>
      <c r="I19" s="1">
        <f t="shared" si="3"/>
        <v>33.75</v>
      </c>
      <c r="J19" s="1">
        <f t="shared" si="4"/>
        <v>408.75</v>
      </c>
    </row>
    <row r="20" spans="1:15">
      <c r="A20" t="s">
        <v>55</v>
      </c>
      <c r="B20" t="s">
        <v>44</v>
      </c>
      <c r="C20" s="1">
        <v>899.99</v>
      </c>
      <c r="D20" s="5">
        <v>7</v>
      </c>
      <c r="E20" s="1">
        <f>C20*D20</f>
        <v>6299.93</v>
      </c>
      <c r="F20" s="1">
        <f t="shared" si="1"/>
        <v>1889.979</v>
      </c>
      <c r="G20" s="1">
        <v>0</v>
      </c>
      <c r="H20" s="1">
        <f t="shared" si="2"/>
        <v>1889.979</v>
      </c>
      <c r="I20" s="1">
        <f t="shared" si="3"/>
        <v>170.09810999999999</v>
      </c>
      <c r="J20" s="1">
        <f t="shared" si="4"/>
        <v>2060.0771100000002</v>
      </c>
    </row>
    <row r="21" spans="1:15">
      <c r="A21" t="s">
        <v>56</v>
      </c>
      <c r="B21" t="s">
        <v>46</v>
      </c>
      <c r="C21" s="1">
        <v>99.99</v>
      </c>
      <c r="D21" s="5">
        <v>7</v>
      </c>
      <c r="E21" s="1">
        <f>C21*D21</f>
        <v>699.93</v>
      </c>
      <c r="F21" s="1">
        <f t="shared" si="1"/>
        <v>209.97899999999998</v>
      </c>
      <c r="G21" s="1">
        <v>0</v>
      </c>
      <c r="H21" s="1">
        <f t="shared" si="2"/>
        <v>209.97899999999998</v>
      </c>
      <c r="I21" s="1">
        <f t="shared" si="3"/>
        <v>18.898109999999999</v>
      </c>
      <c r="J21" s="1">
        <f t="shared" si="4"/>
        <v>228.87710999999999</v>
      </c>
    </row>
    <row r="22" spans="1:15">
      <c r="A22" t="s">
        <v>57</v>
      </c>
      <c r="B22" t="s">
        <v>58</v>
      </c>
      <c r="C22" s="1">
        <v>6749.99</v>
      </c>
      <c r="D22" s="5">
        <v>1</v>
      </c>
      <c r="E22" s="1">
        <f>C22*D22</f>
        <v>6749.99</v>
      </c>
      <c r="F22" s="1">
        <f t="shared" si="1"/>
        <v>2024.9969999999998</v>
      </c>
      <c r="G22" s="1">
        <v>0</v>
      </c>
      <c r="H22" s="1">
        <f t="shared" si="2"/>
        <v>2024.9969999999998</v>
      </c>
      <c r="I22" s="1">
        <f t="shared" si="3"/>
        <v>182.24972999999997</v>
      </c>
      <c r="J22" s="1">
        <f t="shared" si="4"/>
        <v>2207.2467299999998</v>
      </c>
    </row>
    <row r="23" spans="1:15">
      <c r="F23" s="1">
        <f t="shared" si="1"/>
        <v>0</v>
      </c>
      <c r="G23" s="1">
        <v>0</v>
      </c>
      <c r="H23" s="1">
        <f t="shared" si="2"/>
        <v>0</v>
      </c>
      <c r="I23" s="1">
        <f t="shared" si="3"/>
        <v>0</v>
      </c>
      <c r="J23" s="1">
        <f t="shared" si="4"/>
        <v>0</v>
      </c>
    </row>
    <row r="24" spans="1:15">
      <c r="F24" s="1">
        <f>E24*0.3</f>
        <v>0</v>
      </c>
      <c r="G24" s="1">
        <v>0</v>
      </c>
      <c r="H24" s="1">
        <f>F24+G24</f>
        <v>0</v>
      </c>
      <c r="I24" s="1">
        <f>H24*0.09</f>
        <v>0</v>
      </c>
      <c r="J24" s="1">
        <f>H24+I24</f>
        <v>0</v>
      </c>
    </row>
    <row r="28" spans="1:15">
      <c r="A28" s="2" t="s">
        <v>59</v>
      </c>
      <c r="B28" s="2" t="s">
        <v>60</v>
      </c>
      <c r="C28" s="2" t="s">
        <v>27</v>
      </c>
      <c r="D28" s="3" t="s">
        <v>30</v>
      </c>
      <c r="E28" s="3" t="s">
        <v>33</v>
      </c>
      <c r="F28" s="3" t="s">
        <v>61</v>
      </c>
      <c r="G28" s="3" t="s">
        <v>62</v>
      </c>
      <c r="H28" s="3" t="s">
        <v>63</v>
      </c>
      <c r="I28" s="3" t="s">
        <v>64</v>
      </c>
      <c r="K28" s="3"/>
      <c r="O28" s="3"/>
    </row>
    <row r="29" spans="1:15">
      <c r="A29" s="2" t="s">
        <v>65</v>
      </c>
      <c r="B29">
        <v>50</v>
      </c>
      <c r="C29" s="5">
        <v>10</v>
      </c>
      <c r="D29" s="5">
        <v>0</v>
      </c>
      <c r="E29" s="5">
        <v>0</v>
      </c>
      <c r="F29" s="5">
        <v>30</v>
      </c>
      <c r="G29" s="5">
        <v>40</v>
      </c>
      <c r="H29" s="5">
        <v>25</v>
      </c>
      <c r="I29" s="5">
        <v>30</v>
      </c>
    </row>
    <row r="30" spans="1:15">
      <c r="A30" s="2" t="s">
        <v>66</v>
      </c>
      <c r="B30">
        <v>25</v>
      </c>
      <c r="C30" s="5">
        <v>0</v>
      </c>
      <c r="D30" s="5">
        <v>0</v>
      </c>
      <c r="E30" s="5">
        <v>0</v>
      </c>
      <c r="F30" s="5">
        <v>0</v>
      </c>
      <c r="G30" s="5">
        <v>25</v>
      </c>
      <c r="H30" s="5">
        <v>0</v>
      </c>
      <c r="I30" s="5">
        <v>0</v>
      </c>
    </row>
    <row r="31" spans="1:15">
      <c r="A31" s="2" t="s">
        <v>67</v>
      </c>
      <c r="B31">
        <v>15</v>
      </c>
      <c r="C31" s="5">
        <v>0</v>
      </c>
      <c r="D31" s="5">
        <v>0</v>
      </c>
      <c r="E31" s="5">
        <v>0</v>
      </c>
      <c r="F31" s="5">
        <v>15</v>
      </c>
      <c r="G31" s="5">
        <v>10</v>
      </c>
      <c r="H31" s="5">
        <v>0</v>
      </c>
      <c r="I31" s="5">
        <v>15</v>
      </c>
    </row>
    <row r="32" spans="1:15">
      <c r="A32" s="2" t="s">
        <v>68</v>
      </c>
      <c r="B32">
        <v>10</v>
      </c>
      <c r="C32" s="5">
        <v>0</v>
      </c>
      <c r="D32" s="5">
        <v>0</v>
      </c>
      <c r="E32" s="5">
        <v>10</v>
      </c>
      <c r="F32" s="5">
        <v>5</v>
      </c>
      <c r="G32" s="5">
        <v>10</v>
      </c>
      <c r="H32" s="5">
        <v>5</v>
      </c>
      <c r="I32" s="5">
        <v>0</v>
      </c>
    </row>
    <row r="33" spans="1:24" s="2" customFormat="1">
      <c r="A33" s="2" t="s">
        <v>69</v>
      </c>
      <c r="B33" s="2">
        <v>100</v>
      </c>
      <c r="C33" s="4">
        <f>SUM(C29:C32)</f>
        <v>10</v>
      </c>
      <c r="D33" s="4">
        <f>SUM(D29:D32)</f>
        <v>0</v>
      </c>
      <c r="E33" s="4">
        <f>SUM(E29:E32)</f>
        <v>10</v>
      </c>
      <c r="F33" s="4">
        <f>SUM(F29:F32)</f>
        <v>50</v>
      </c>
      <c r="G33" s="4">
        <f>SUM(G29:G32)</f>
        <v>85</v>
      </c>
      <c r="H33" s="4">
        <f>SUM(H29:H32)</f>
        <v>30</v>
      </c>
      <c r="I33" s="4">
        <f>SUM(I29:I32)</f>
        <v>45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C09EC9FD69CC40B866192BF0413508" ma:contentTypeVersion="5" ma:contentTypeDescription="Create a new document." ma:contentTypeScope="" ma:versionID="eec9594c56cf0d765433b5890eeb2edf">
  <xsd:schema xmlns:xsd="http://www.w3.org/2001/XMLSchema" xmlns:xs="http://www.w3.org/2001/XMLSchema" xmlns:p="http://schemas.microsoft.com/office/2006/metadata/properties" xmlns:ns2="48cee306-a7bd-4636-bbfc-9944b8a6919e" targetNamespace="http://schemas.microsoft.com/office/2006/metadata/properties" ma:root="true" ma:fieldsID="9efe081fd49640cb78f3be81686be1e4" ns2:_="">
    <xsd:import namespace="48cee306-a7bd-4636-bbfc-9944b8a691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cee306-a7bd-4636-bbfc-9944b8a691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B49194-8E73-451E-963A-258014C79C75}"/>
</file>

<file path=customXml/itemProps2.xml><?xml version="1.0" encoding="utf-8"?>
<ds:datastoreItem xmlns:ds="http://schemas.openxmlformats.org/officeDocument/2006/customXml" ds:itemID="{5C88EFC8-ACBB-4510-BFAE-AEE4C222EAAF}"/>
</file>

<file path=customXml/itemProps3.xml><?xml version="1.0" encoding="utf-8"?>
<ds:datastoreItem xmlns:ds="http://schemas.openxmlformats.org/officeDocument/2006/customXml" ds:itemID="{E58629FC-3DB8-4514-AFF0-D7C696FC68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Chimacum School District 49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CSD IT Support</dc:creator>
  <cp:keywords/>
  <dc:description/>
  <cp:lastModifiedBy>Young, Beau</cp:lastModifiedBy>
  <cp:revision/>
  <dcterms:created xsi:type="dcterms:W3CDTF">2019-03-15T14:08:35Z</dcterms:created>
  <dcterms:modified xsi:type="dcterms:W3CDTF">2019-03-28T03:20:57Z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0x010100C0C09EC9FD69CC40B866192BF0413508</vt:lpwstr>
  </property>
</Properties>
</file>