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270" activeTab="3"/>
  </bookViews>
  <sheets>
    <sheet name="Cedar Ridge" sheetId="1" r:id="rId1"/>
    <sheet name="Branson Alternative" sheetId="2" r:id="rId2"/>
    <sheet name="Cedar Ridge Primary School" sheetId="3" r:id="rId3"/>
    <sheet name="Branson Jr High School" sheetId="4" r:id="rId4"/>
  </sheets>
  <calcPr calcId="145621"/>
</workbook>
</file>

<file path=xl/calcChain.xml><?xml version="1.0" encoding="utf-8"?>
<calcChain xmlns="http://schemas.openxmlformats.org/spreadsheetml/2006/main">
  <c r="B5" i="4" l="1"/>
  <c r="K34" i="4"/>
  <c r="K28" i="4"/>
  <c r="K22" i="4"/>
  <c r="B4" i="4"/>
  <c r="B6" i="4" s="1"/>
  <c r="B5" i="3"/>
  <c r="K22" i="3"/>
  <c r="J12" i="3"/>
  <c r="K28" i="3"/>
  <c r="B4" i="3"/>
  <c r="B6" i="3" s="1"/>
  <c r="B5" i="2"/>
  <c r="K28" i="2"/>
  <c r="H22" i="2"/>
  <c r="B4" i="2"/>
  <c r="B6" i="2"/>
  <c r="B6" i="1"/>
  <c r="B4" i="1"/>
  <c r="K13" i="1"/>
  <c r="H12" i="1"/>
</calcChain>
</file>

<file path=xl/sharedStrings.xml><?xml version="1.0" encoding="utf-8"?>
<sst xmlns="http://schemas.openxmlformats.org/spreadsheetml/2006/main" count="120" uniqueCount="20">
  <si>
    <t>Requested Amount</t>
  </si>
  <si>
    <t>C2 Budget</t>
  </si>
  <si>
    <t>Overage</t>
  </si>
  <si>
    <t>471 Reductions</t>
  </si>
  <si>
    <t>Under Budget By</t>
  </si>
  <si>
    <t>Entity Number</t>
  </si>
  <si>
    <t>FRN</t>
  </si>
  <si>
    <t>Line Item</t>
  </si>
  <si>
    <t>Original Unit Cost</t>
  </si>
  <si>
    <t>Original Extended Cost</t>
  </si>
  <si>
    <t xml:space="preserve">Original Allocation </t>
  </si>
  <si>
    <t>New Unit Cost</t>
  </si>
  <si>
    <t>New Extended Cost</t>
  </si>
  <si>
    <t xml:space="preserve">New Allocation </t>
  </si>
  <si>
    <t>Reduction Amount</t>
  </si>
  <si>
    <t>Months of Service</t>
  </si>
  <si>
    <t>BEN 76201</t>
  </si>
  <si>
    <t>BEN 16061285</t>
  </si>
  <si>
    <t>BEN 76200</t>
  </si>
  <si>
    <t>BEN 76202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</si>
</sst>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0" fillId="2" borderId="0" xfId="0" applyFill="1"/>
    <xf numFmtId="0" fontId="1" fillId="3" borderId="0" xfId="0" applyFont="1" applyFill="1"/>
    <xf numFmtId="164" fontId="0" fillId="2" borderId="0" xfId="0" applyNumberFormat="1" applyFill="1"/>
    <xf numFmtId="4" fontId="0" fillId="0" borderId="0" xfId="0" applyNumberFormat="1"/>
    <xf numFmtId="4" fontId="0" fillId="2" borderId="0" xfId="0" applyNumberFormat="1" applyFill="1"/>
    <xf numFmtId="0" fontId="1" fillId="3" borderId="1" xfId="0" applyFont="1" applyFill="1" applyBorder="1" applyAlignment="1">
      <alignment vertical="center" wrapText="1"/>
    </xf>
    <xf numFmtId="8" fontId="1" fillId="3" borderId="1" xfId="0" applyNumberFormat="1" applyFont="1" applyFill="1" applyBorder="1" applyAlignment="1">
      <alignment vertical="center" wrapText="1"/>
    </xf>
    <xf numFmtId="0" fontId="0" fillId="0" borderId="0" xfId="0" applyFill="1"/>
    <xf numFmtId="4" fontId="0" fillId="0" borderId="0" xfId="0" applyNumberFormat="1" applyFill="1"/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B12" sqref="B12:L19"/>
    </sheetView>
  </sheetViews>
  <sheetFormatPr defaultRowHeight="15" x14ac:dyDescent="0.25"/>
  <cols>
    <col min="1" max="1" width="16.5703125" customWidth="1"/>
    <col min="2" max="2" width="15.140625" customWidth="1"/>
    <col min="3" max="3" width="23.7109375" customWidth="1"/>
    <col min="4" max="4" width="16.5703125" bestFit="1" customWidth="1"/>
    <col min="5" max="5" width="17.28515625" bestFit="1" customWidth="1"/>
    <col min="6" max="6" width="21.5703125" bestFit="1" customWidth="1"/>
    <col min="7" max="7" width="17.5703125" customWidth="1"/>
    <col min="8" max="8" width="18.5703125" customWidth="1"/>
    <col min="9" max="9" width="17.28515625" bestFit="1" customWidth="1"/>
    <col min="10" max="10" width="21.85546875" customWidth="1"/>
    <col min="11" max="11" width="15.28515625" customWidth="1"/>
    <col min="12" max="12" width="17.85546875" bestFit="1" customWidth="1"/>
  </cols>
  <sheetData>
    <row r="1" spans="1:12" ht="15.75" thickBot="1" x14ac:dyDescent="0.3">
      <c r="A1" s="7" t="s">
        <v>16</v>
      </c>
      <c r="B1" s="8"/>
      <c r="C1" s="7"/>
    </row>
    <row r="2" spans="1:12" x14ac:dyDescent="0.25">
      <c r="A2" t="s">
        <v>0</v>
      </c>
      <c r="B2">
        <v>82259.649999999994</v>
      </c>
    </row>
    <row r="3" spans="1:12" x14ac:dyDescent="0.25">
      <c r="A3" t="s">
        <v>1</v>
      </c>
      <c r="B3">
        <v>82476.62</v>
      </c>
    </row>
    <row r="4" spans="1:12" x14ac:dyDescent="0.25">
      <c r="A4" t="s">
        <v>2</v>
      </c>
      <c r="B4">
        <f>B2-B3</f>
        <v>-216.97000000000116</v>
      </c>
    </row>
    <row r="5" spans="1:12" x14ac:dyDescent="0.25">
      <c r="A5" s="2" t="s">
        <v>3</v>
      </c>
      <c r="B5" s="2">
        <v>219.93</v>
      </c>
    </row>
    <row r="6" spans="1:12" x14ac:dyDescent="0.25">
      <c r="A6" s="2" t="s">
        <v>4</v>
      </c>
      <c r="B6" s="2">
        <f>SUM(B4:B5)</f>
        <v>2.9599999999988427</v>
      </c>
    </row>
    <row r="11" spans="1:12" x14ac:dyDescent="0.25">
      <c r="A11" s="3" t="s">
        <v>5</v>
      </c>
      <c r="B11" s="3" t="s">
        <v>6</v>
      </c>
      <c r="C11" s="3" t="s">
        <v>7</v>
      </c>
      <c r="D11" s="3" t="s">
        <v>8</v>
      </c>
      <c r="E11" s="3" t="s">
        <v>15</v>
      </c>
      <c r="F11" s="3" t="s">
        <v>9</v>
      </c>
      <c r="G11" s="3" t="s">
        <v>10</v>
      </c>
      <c r="H11" s="3" t="s">
        <v>11</v>
      </c>
      <c r="I11" s="3" t="s">
        <v>15</v>
      </c>
      <c r="J11" s="3" t="s">
        <v>12</v>
      </c>
      <c r="K11" s="3" t="s">
        <v>13</v>
      </c>
      <c r="L11" s="3" t="s">
        <v>14</v>
      </c>
    </row>
    <row r="12" spans="1:12" x14ac:dyDescent="0.25">
      <c r="A12">
        <v>76200</v>
      </c>
      <c r="B12">
        <v>1799052433</v>
      </c>
      <c r="C12">
        <v>1E-3</v>
      </c>
      <c r="D12" s="1">
        <v>340.46</v>
      </c>
      <c r="E12">
        <v>12</v>
      </c>
      <c r="F12" s="5">
        <v>4085.52</v>
      </c>
      <c r="G12" s="5">
        <v>510.69</v>
      </c>
      <c r="H12" s="1">
        <f>3865.52/12</f>
        <v>322.12666666666667</v>
      </c>
      <c r="I12">
        <v>12</v>
      </c>
      <c r="J12" s="1">
        <v>3865.52</v>
      </c>
      <c r="K12" s="1">
        <v>510.69</v>
      </c>
      <c r="L12" s="1">
        <v>0</v>
      </c>
    </row>
    <row r="13" spans="1:12" x14ac:dyDescent="0.25">
      <c r="A13" s="2">
        <v>76201</v>
      </c>
      <c r="B13" s="2"/>
      <c r="C13" s="2"/>
      <c r="D13" s="2"/>
      <c r="E13" s="2"/>
      <c r="F13" s="6"/>
      <c r="G13" s="6">
        <v>510.69</v>
      </c>
      <c r="H13" s="2"/>
      <c r="I13" s="2"/>
      <c r="J13" s="4"/>
      <c r="K13" s="4">
        <f>510.69-219.96</f>
        <v>290.73</v>
      </c>
      <c r="L13" s="4">
        <v>219.93</v>
      </c>
    </row>
    <row r="14" spans="1:12" x14ac:dyDescent="0.25">
      <c r="A14">
        <v>76202</v>
      </c>
      <c r="F14" s="5"/>
      <c r="G14" s="5">
        <v>510.69</v>
      </c>
      <c r="J14" s="1"/>
      <c r="K14" s="1">
        <v>510.69</v>
      </c>
      <c r="L14" s="1">
        <v>0</v>
      </c>
    </row>
    <row r="15" spans="1:12" x14ac:dyDescent="0.25">
      <c r="A15">
        <v>76203</v>
      </c>
      <c r="F15" s="5"/>
      <c r="G15" s="5">
        <v>510.69</v>
      </c>
      <c r="J15" s="1"/>
      <c r="K15" s="1">
        <v>510.69</v>
      </c>
      <c r="L15" s="1">
        <v>0</v>
      </c>
    </row>
    <row r="16" spans="1:12" x14ac:dyDescent="0.25">
      <c r="A16">
        <v>76204</v>
      </c>
      <c r="F16" s="5"/>
      <c r="G16" s="5">
        <v>510.69</v>
      </c>
      <c r="J16" s="1"/>
      <c r="K16" s="1">
        <v>510.69</v>
      </c>
      <c r="L16" s="1">
        <v>0</v>
      </c>
    </row>
    <row r="17" spans="1:12" x14ac:dyDescent="0.25">
      <c r="A17">
        <v>224688</v>
      </c>
      <c r="F17" s="5"/>
      <c r="G17" s="5">
        <v>510.69</v>
      </c>
      <c r="J17" s="1"/>
      <c r="K17" s="1">
        <v>510.69</v>
      </c>
      <c r="L17" s="1">
        <v>0</v>
      </c>
    </row>
    <row r="18" spans="1:12" x14ac:dyDescent="0.25">
      <c r="A18">
        <v>16061285</v>
      </c>
      <c r="F18" s="5"/>
      <c r="G18" s="5">
        <v>510.69</v>
      </c>
      <c r="J18" s="1"/>
      <c r="K18" s="1">
        <v>510.69</v>
      </c>
      <c r="L18" s="1">
        <v>0</v>
      </c>
    </row>
    <row r="19" spans="1:12" x14ac:dyDescent="0.25">
      <c r="A19">
        <v>16066229</v>
      </c>
      <c r="F19" s="5"/>
      <c r="G19" s="5">
        <v>510.69</v>
      </c>
      <c r="J19" s="1"/>
      <c r="K19" s="1">
        <v>510.69</v>
      </c>
      <c r="L19" s="1">
        <v>0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sqref="A1:L29"/>
    </sheetView>
  </sheetViews>
  <sheetFormatPr defaultRowHeight="15" x14ac:dyDescent="0.25"/>
  <cols>
    <col min="1" max="1" width="18.42578125" bestFit="1" customWidth="1"/>
    <col min="2" max="2" width="11" bestFit="1" customWidth="1"/>
    <col min="4" max="4" width="16.7109375" bestFit="1" customWidth="1"/>
    <col min="5" max="5" width="17.28515625" bestFit="1" customWidth="1"/>
    <col min="6" max="6" width="21.5703125" bestFit="1" customWidth="1"/>
    <col min="7" max="7" width="18.140625" bestFit="1" customWidth="1"/>
    <col min="8" max="8" width="15.42578125" customWidth="1"/>
    <col min="9" max="9" width="17.28515625" bestFit="1" customWidth="1"/>
    <col min="10" max="10" width="18.5703125" bestFit="1" customWidth="1"/>
    <col min="11" max="11" width="15.140625" bestFit="1" customWidth="1"/>
    <col min="12" max="12" width="17.85546875" bestFit="1" customWidth="1"/>
  </cols>
  <sheetData>
    <row r="1" spans="1:12" ht="15.75" thickBot="1" x14ac:dyDescent="0.3">
      <c r="A1" s="7" t="s">
        <v>17</v>
      </c>
      <c r="B1" s="8"/>
      <c r="C1" s="7"/>
    </row>
    <row r="2" spans="1:12" x14ac:dyDescent="0.25">
      <c r="A2" t="s">
        <v>0</v>
      </c>
      <c r="B2" s="1">
        <v>10961.18</v>
      </c>
    </row>
    <row r="3" spans="1:12" x14ac:dyDescent="0.25">
      <c r="A3" t="s">
        <v>1</v>
      </c>
      <c r="B3" s="1">
        <v>9412.7999999999993</v>
      </c>
    </row>
    <row r="4" spans="1:12" x14ac:dyDescent="0.25">
      <c r="A4" t="s">
        <v>2</v>
      </c>
      <c r="B4" s="1">
        <f>B3-B2</f>
        <v>-1548.380000000001</v>
      </c>
    </row>
    <row r="5" spans="1:12" x14ac:dyDescent="0.25">
      <c r="A5" s="2" t="s">
        <v>3</v>
      </c>
      <c r="B5" s="4">
        <f>798+755.04</f>
        <v>1553.04</v>
      </c>
    </row>
    <row r="6" spans="1:12" x14ac:dyDescent="0.25">
      <c r="A6" s="2" t="s">
        <v>4</v>
      </c>
      <c r="B6" s="4">
        <f>SUM(B4:B5)</f>
        <v>4.659999999998945</v>
      </c>
    </row>
    <row r="11" spans="1:12" x14ac:dyDescent="0.25">
      <c r="A11" s="3" t="s">
        <v>5</v>
      </c>
      <c r="B11" s="3" t="s">
        <v>6</v>
      </c>
      <c r="C11" s="3" t="s">
        <v>7</v>
      </c>
      <c r="D11" s="3" t="s">
        <v>8</v>
      </c>
      <c r="E11" s="3" t="s">
        <v>15</v>
      </c>
      <c r="F11" s="3" t="s">
        <v>9</v>
      </c>
      <c r="G11" s="3" t="s">
        <v>10</v>
      </c>
      <c r="H11" s="3" t="s">
        <v>11</v>
      </c>
      <c r="I11" s="3" t="s">
        <v>15</v>
      </c>
      <c r="J11" s="3" t="s">
        <v>12</v>
      </c>
      <c r="K11" s="3" t="s">
        <v>13</v>
      </c>
      <c r="L11" s="3" t="s">
        <v>14</v>
      </c>
    </row>
    <row r="12" spans="1:12" x14ac:dyDescent="0.25">
      <c r="A12">
        <v>76200</v>
      </c>
      <c r="B12">
        <v>1799052433</v>
      </c>
      <c r="C12">
        <v>2E-3</v>
      </c>
      <c r="D12" s="1">
        <v>532</v>
      </c>
      <c r="E12">
        <v>12</v>
      </c>
      <c r="F12" s="1">
        <v>6834</v>
      </c>
      <c r="G12" s="5">
        <v>798</v>
      </c>
      <c r="H12" s="1">
        <v>465.5</v>
      </c>
      <c r="I12">
        <v>12</v>
      </c>
      <c r="J12" s="1">
        <v>5586</v>
      </c>
      <c r="K12" s="1">
        <v>798</v>
      </c>
      <c r="L12" s="1">
        <v>0</v>
      </c>
    </row>
    <row r="13" spans="1:12" x14ac:dyDescent="0.25">
      <c r="A13" s="9">
        <v>76201</v>
      </c>
      <c r="B13" s="9"/>
      <c r="C13" s="9"/>
      <c r="D13" s="9"/>
      <c r="E13" s="9"/>
      <c r="F13" s="10"/>
      <c r="G13" s="5">
        <v>798</v>
      </c>
      <c r="H13" s="9"/>
      <c r="I13" s="9"/>
      <c r="J13" s="11"/>
      <c r="K13" s="1">
        <v>798</v>
      </c>
      <c r="L13" s="1">
        <v>0</v>
      </c>
    </row>
    <row r="14" spans="1:12" x14ac:dyDescent="0.25">
      <c r="A14">
        <v>76202</v>
      </c>
      <c r="F14" s="5"/>
      <c r="G14" s="5">
        <v>798</v>
      </c>
      <c r="J14" s="1"/>
      <c r="K14" s="1">
        <v>798</v>
      </c>
      <c r="L14" s="1">
        <v>0</v>
      </c>
    </row>
    <row r="15" spans="1:12" x14ac:dyDescent="0.25">
      <c r="A15">
        <v>76203</v>
      </c>
      <c r="F15" s="5"/>
      <c r="G15" s="5">
        <v>798</v>
      </c>
      <c r="J15" s="1"/>
      <c r="K15" s="1">
        <v>798</v>
      </c>
      <c r="L15" s="1">
        <v>0</v>
      </c>
    </row>
    <row r="16" spans="1:12" x14ac:dyDescent="0.25">
      <c r="A16">
        <v>76204</v>
      </c>
      <c r="F16" s="5"/>
      <c r="G16" s="5">
        <v>798</v>
      </c>
      <c r="J16" s="1"/>
      <c r="K16" s="1">
        <v>798</v>
      </c>
      <c r="L16" s="1">
        <v>0</v>
      </c>
    </row>
    <row r="17" spans="1:12" x14ac:dyDescent="0.25">
      <c r="A17">
        <v>224688</v>
      </c>
      <c r="F17" s="5"/>
      <c r="G17" s="5">
        <v>798</v>
      </c>
      <c r="J17" s="1"/>
      <c r="K17" s="1">
        <v>798</v>
      </c>
      <c r="L17" s="1">
        <v>0</v>
      </c>
    </row>
    <row r="18" spans="1:12" x14ac:dyDescent="0.25">
      <c r="A18" s="2">
        <v>16061285</v>
      </c>
      <c r="B18" s="2"/>
      <c r="C18" s="2"/>
      <c r="D18" s="2"/>
      <c r="E18" s="2"/>
      <c r="F18" s="6"/>
      <c r="G18" s="6">
        <v>798</v>
      </c>
      <c r="H18" s="2"/>
      <c r="I18" s="2"/>
      <c r="J18" s="4"/>
      <c r="K18" s="4">
        <v>0</v>
      </c>
      <c r="L18" s="4">
        <v>798</v>
      </c>
    </row>
    <row r="19" spans="1:12" x14ac:dyDescent="0.25">
      <c r="A19">
        <v>16066229</v>
      </c>
      <c r="F19" s="5"/>
      <c r="G19" s="5">
        <v>798</v>
      </c>
      <c r="J19" s="1"/>
      <c r="K19" s="1">
        <v>798</v>
      </c>
      <c r="L19" s="1">
        <v>0</v>
      </c>
    </row>
    <row r="20" spans="1:12" x14ac:dyDescent="0.25">
      <c r="K20" s="5"/>
    </row>
    <row r="21" spans="1:12" x14ac:dyDescent="0.25">
      <c r="A21" s="3" t="s">
        <v>5</v>
      </c>
      <c r="B21" s="3" t="s">
        <v>6</v>
      </c>
      <c r="C21" s="3" t="s">
        <v>7</v>
      </c>
      <c r="D21" s="3" t="s">
        <v>8</v>
      </c>
      <c r="E21" s="3" t="s">
        <v>15</v>
      </c>
      <c r="F21" s="3" t="s">
        <v>9</v>
      </c>
      <c r="G21" s="3" t="s">
        <v>10</v>
      </c>
      <c r="H21" s="3" t="s">
        <v>11</v>
      </c>
      <c r="I21" s="3" t="s">
        <v>15</v>
      </c>
      <c r="J21" s="3" t="s">
        <v>12</v>
      </c>
      <c r="K21" s="3" t="s">
        <v>13</v>
      </c>
      <c r="L21" s="3" t="s">
        <v>14</v>
      </c>
    </row>
    <row r="22" spans="1:12" x14ac:dyDescent="0.25">
      <c r="A22">
        <v>76200</v>
      </c>
      <c r="B22">
        <v>1799052433</v>
      </c>
      <c r="C22">
        <v>3.0000000000000001E-3</v>
      </c>
      <c r="D22" s="1">
        <v>768.19</v>
      </c>
      <c r="E22">
        <v>12</v>
      </c>
      <c r="F22" s="1">
        <v>9218.2800000000007</v>
      </c>
      <c r="G22" s="5">
        <v>1152.29</v>
      </c>
      <c r="H22" s="1">
        <f>8463.28/12</f>
        <v>705.27333333333343</v>
      </c>
      <c r="I22">
        <v>12</v>
      </c>
      <c r="J22" s="1">
        <v>8463.24</v>
      </c>
      <c r="K22" s="5">
        <v>1152.29</v>
      </c>
      <c r="L22" s="1">
        <v>0</v>
      </c>
    </row>
    <row r="23" spans="1:12" x14ac:dyDescent="0.25">
      <c r="A23" s="9">
        <v>76201</v>
      </c>
      <c r="B23" s="9"/>
      <c r="C23" s="9"/>
      <c r="D23" s="9"/>
      <c r="E23" s="9"/>
      <c r="F23" s="10"/>
      <c r="G23" s="5">
        <v>1152.29</v>
      </c>
      <c r="H23" s="9"/>
      <c r="I23" s="9"/>
      <c r="J23" s="11"/>
      <c r="K23" s="5">
        <v>1152.29</v>
      </c>
      <c r="L23" s="1">
        <v>0</v>
      </c>
    </row>
    <row r="24" spans="1:12" x14ac:dyDescent="0.25">
      <c r="A24">
        <v>76202</v>
      </c>
      <c r="F24" s="5"/>
      <c r="G24" s="5">
        <v>1152.29</v>
      </c>
      <c r="J24" s="1"/>
      <c r="K24" s="5">
        <v>1152.29</v>
      </c>
      <c r="L24" s="1">
        <v>0</v>
      </c>
    </row>
    <row r="25" spans="1:12" x14ac:dyDescent="0.25">
      <c r="A25">
        <v>76203</v>
      </c>
      <c r="F25" s="5"/>
      <c r="G25" s="5">
        <v>1152.29</v>
      </c>
      <c r="J25" s="1"/>
      <c r="K25" s="5">
        <v>1152.29</v>
      </c>
      <c r="L25" s="1">
        <v>0</v>
      </c>
    </row>
    <row r="26" spans="1:12" x14ac:dyDescent="0.25">
      <c r="A26">
        <v>76204</v>
      </c>
      <c r="F26" s="5"/>
      <c r="G26" s="5">
        <v>1152.28</v>
      </c>
      <c r="J26" s="1"/>
      <c r="K26" s="5">
        <v>1152.28</v>
      </c>
      <c r="L26" s="1">
        <v>0</v>
      </c>
    </row>
    <row r="27" spans="1:12" x14ac:dyDescent="0.25">
      <c r="A27">
        <v>224688</v>
      </c>
      <c r="F27" s="5"/>
      <c r="G27" s="5">
        <v>1152.28</v>
      </c>
      <c r="J27" s="1"/>
      <c r="K27" s="5">
        <v>1152.28</v>
      </c>
      <c r="L27" s="1">
        <v>0</v>
      </c>
    </row>
    <row r="28" spans="1:12" x14ac:dyDescent="0.25">
      <c r="A28" s="2">
        <v>16061285</v>
      </c>
      <c r="B28" s="2"/>
      <c r="C28" s="2"/>
      <c r="D28" s="2"/>
      <c r="E28" s="2"/>
      <c r="F28" s="6"/>
      <c r="G28" s="6">
        <v>1152.28</v>
      </c>
      <c r="H28" s="2"/>
      <c r="I28" s="2"/>
      <c r="J28" s="4"/>
      <c r="K28" s="6">
        <f>1152.28-755.04</f>
        <v>397.24</v>
      </c>
      <c r="L28" s="4">
        <v>755.04</v>
      </c>
    </row>
    <row r="29" spans="1:12" x14ac:dyDescent="0.25">
      <c r="A29">
        <v>16066229</v>
      </c>
      <c r="F29" s="5"/>
      <c r="G29" s="5">
        <v>1152.28</v>
      </c>
      <c r="J29" s="1"/>
      <c r="K29" s="5">
        <v>1152.28</v>
      </c>
      <c r="L29" s="1">
        <v>0</v>
      </c>
    </row>
    <row r="30" spans="1:12" x14ac:dyDescent="0.25">
      <c r="K30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K22" sqref="K22:L29"/>
    </sheetView>
  </sheetViews>
  <sheetFormatPr defaultRowHeight="15" x14ac:dyDescent="0.25"/>
  <cols>
    <col min="1" max="1" width="18.42578125" bestFit="1" customWidth="1"/>
    <col min="2" max="2" width="11" bestFit="1" customWidth="1"/>
    <col min="4" max="4" width="16.7109375" bestFit="1" customWidth="1"/>
    <col min="6" max="6" width="21.5703125" bestFit="1" customWidth="1"/>
    <col min="7" max="7" width="18.140625" bestFit="1" customWidth="1"/>
    <col min="8" max="8" width="13.85546875" bestFit="1" customWidth="1"/>
    <col min="9" max="9" width="17.28515625" bestFit="1" customWidth="1"/>
    <col min="10" max="10" width="18.5703125" bestFit="1" customWidth="1"/>
    <col min="11" max="11" width="15.140625" bestFit="1" customWidth="1"/>
    <col min="12" max="12" width="17.85546875" bestFit="1" customWidth="1"/>
  </cols>
  <sheetData>
    <row r="1" spans="1:12" ht="15.75" thickBot="1" x14ac:dyDescent="0.3">
      <c r="A1" s="7" t="s">
        <v>18</v>
      </c>
      <c r="B1" s="8"/>
      <c r="C1" s="7"/>
    </row>
    <row r="2" spans="1:12" x14ac:dyDescent="0.25">
      <c r="A2" t="s">
        <v>0</v>
      </c>
      <c r="B2" s="1">
        <v>48185.64</v>
      </c>
    </row>
    <row r="3" spans="1:12" x14ac:dyDescent="0.25">
      <c r="A3" t="s">
        <v>1</v>
      </c>
      <c r="B3" s="1">
        <v>46347.79</v>
      </c>
    </row>
    <row r="4" spans="1:12" x14ac:dyDescent="0.25">
      <c r="A4" t="s">
        <v>2</v>
      </c>
      <c r="B4" s="1">
        <f>B3-B2</f>
        <v>-1837.8499999999985</v>
      </c>
    </row>
    <row r="5" spans="1:12" x14ac:dyDescent="0.25">
      <c r="A5" s="2" t="s">
        <v>3</v>
      </c>
      <c r="B5" s="4">
        <f>798+1045.08</f>
        <v>1843.08</v>
      </c>
    </row>
    <row r="6" spans="1:12" x14ac:dyDescent="0.25">
      <c r="A6" s="2" t="s">
        <v>4</v>
      </c>
      <c r="B6" s="4">
        <f>SUM(B4:B5)</f>
        <v>5.2300000000013824</v>
      </c>
    </row>
    <row r="11" spans="1:12" x14ac:dyDescent="0.25">
      <c r="A11" s="3" t="s">
        <v>5</v>
      </c>
      <c r="B11" s="3" t="s">
        <v>6</v>
      </c>
      <c r="C11" s="3" t="s">
        <v>7</v>
      </c>
      <c r="D11" s="3" t="s">
        <v>8</v>
      </c>
      <c r="E11" s="3" t="s">
        <v>15</v>
      </c>
      <c r="F11" s="3" t="s">
        <v>9</v>
      </c>
      <c r="G11" s="3" t="s">
        <v>10</v>
      </c>
      <c r="H11" s="3" t="s">
        <v>11</v>
      </c>
      <c r="I11" s="3" t="s">
        <v>15</v>
      </c>
      <c r="J11" s="3" t="s">
        <v>12</v>
      </c>
      <c r="K11" s="3" t="s">
        <v>13</v>
      </c>
      <c r="L11" s="3" t="s">
        <v>14</v>
      </c>
    </row>
    <row r="12" spans="1:12" x14ac:dyDescent="0.25">
      <c r="A12" s="2">
        <v>76200</v>
      </c>
      <c r="B12" s="2">
        <v>1799052433</v>
      </c>
      <c r="C12" s="2">
        <v>2E-3</v>
      </c>
      <c r="D12" s="4">
        <v>532</v>
      </c>
      <c r="E12" s="2">
        <v>12</v>
      </c>
      <c r="F12" s="4">
        <v>6834</v>
      </c>
      <c r="G12" s="6">
        <v>798</v>
      </c>
      <c r="H12" s="4">
        <v>399</v>
      </c>
      <c r="I12" s="2">
        <v>12</v>
      </c>
      <c r="J12" s="4">
        <f>5586-798</f>
        <v>4788</v>
      </c>
      <c r="K12" s="4">
        <v>0</v>
      </c>
      <c r="L12" s="4">
        <v>798</v>
      </c>
    </row>
    <row r="13" spans="1:12" x14ac:dyDescent="0.25">
      <c r="A13" s="9">
        <v>76201</v>
      </c>
      <c r="B13" s="9"/>
      <c r="C13" s="9"/>
      <c r="D13" s="9"/>
      <c r="E13" s="9"/>
      <c r="F13" s="10"/>
      <c r="G13" s="5">
        <v>798</v>
      </c>
      <c r="H13" s="9"/>
      <c r="I13" s="9"/>
      <c r="J13" s="11"/>
      <c r="K13" s="1">
        <v>798</v>
      </c>
      <c r="L13" s="1">
        <v>0</v>
      </c>
    </row>
    <row r="14" spans="1:12" x14ac:dyDescent="0.25">
      <c r="A14" s="9">
        <v>76202</v>
      </c>
      <c r="B14" s="9"/>
      <c r="C14" s="9"/>
      <c r="D14" s="9"/>
      <c r="E14" s="9"/>
      <c r="F14" s="10"/>
      <c r="G14" s="10">
        <v>798</v>
      </c>
      <c r="H14" s="9"/>
      <c r="I14" s="9"/>
      <c r="J14" s="11"/>
      <c r="K14" s="1">
        <v>798</v>
      </c>
      <c r="L14" s="1">
        <v>0</v>
      </c>
    </row>
    <row r="15" spans="1:12" x14ac:dyDescent="0.25">
      <c r="A15">
        <v>76203</v>
      </c>
      <c r="F15" s="5"/>
      <c r="G15" s="5">
        <v>798</v>
      </c>
      <c r="J15" s="1"/>
      <c r="K15" s="1">
        <v>798</v>
      </c>
      <c r="L15" s="1">
        <v>0</v>
      </c>
    </row>
    <row r="16" spans="1:12" x14ac:dyDescent="0.25">
      <c r="A16">
        <v>76204</v>
      </c>
      <c r="F16" s="5"/>
      <c r="G16" s="5">
        <v>798</v>
      </c>
      <c r="J16" s="1"/>
      <c r="K16" s="1">
        <v>798</v>
      </c>
      <c r="L16" s="1">
        <v>0</v>
      </c>
    </row>
    <row r="17" spans="1:12" x14ac:dyDescent="0.25">
      <c r="A17">
        <v>224688</v>
      </c>
      <c r="F17" s="5"/>
      <c r="G17" s="5">
        <v>798</v>
      </c>
      <c r="J17" s="1"/>
      <c r="K17" s="1">
        <v>798</v>
      </c>
      <c r="L17" s="1">
        <v>0</v>
      </c>
    </row>
    <row r="18" spans="1:12" x14ac:dyDescent="0.25">
      <c r="A18" s="9">
        <v>16061285</v>
      </c>
      <c r="B18" s="9"/>
      <c r="C18" s="9"/>
      <c r="D18" s="9"/>
      <c r="E18" s="9"/>
      <c r="F18" s="10"/>
      <c r="G18" s="10">
        <v>798</v>
      </c>
      <c r="H18" s="9"/>
      <c r="I18" s="9"/>
      <c r="J18" s="11"/>
      <c r="K18" s="11">
        <v>0</v>
      </c>
      <c r="L18" s="11">
        <v>798</v>
      </c>
    </row>
    <row r="19" spans="1:12" x14ac:dyDescent="0.25">
      <c r="A19">
        <v>16066229</v>
      </c>
      <c r="F19" s="5"/>
      <c r="G19" s="5">
        <v>798</v>
      </c>
      <c r="J19" s="1"/>
      <c r="K19" s="1">
        <v>798</v>
      </c>
      <c r="L19" s="1">
        <v>0</v>
      </c>
    </row>
    <row r="20" spans="1:12" x14ac:dyDescent="0.25">
      <c r="K20" s="5"/>
    </row>
    <row r="21" spans="1:12" x14ac:dyDescent="0.25">
      <c r="A21" s="3" t="s">
        <v>5</v>
      </c>
      <c r="B21" s="3" t="s">
        <v>6</v>
      </c>
      <c r="C21" s="3" t="s">
        <v>7</v>
      </c>
      <c r="D21" s="3" t="s">
        <v>8</v>
      </c>
      <c r="E21" s="3" t="s">
        <v>15</v>
      </c>
      <c r="F21" s="3" t="s">
        <v>9</v>
      </c>
      <c r="G21" s="3" t="s">
        <v>10</v>
      </c>
      <c r="H21" s="3" t="s">
        <v>11</v>
      </c>
      <c r="I21" s="3" t="s">
        <v>15</v>
      </c>
      <c r="J21" s="3" t="s">
        <v>12</v>
      </c>
      <c r="K21" s="3" t="s">
        <v>13</v>
      </c>
      <c r="L21" s="3" t="s">
        <v>14</v>
      </c>
    </row>
    <row r="22" spans="1:12" x14ac:dyDescent="0.25">
      <c r="A22" s="2">
        <v>76200</v>
      </c>
      <c r="B22" s="2">
        <v>1799052433</v>
      </c>
      <c r="C22" s="2">
        <v>3.0000000000000001E-3</v>
      </c>
      <c r="D22" s="4">
        <v>768.19</v>
      </c>
      <c r="E22" s="2">
        <v>12</v>
      </c>
      <c r="F22" s="4">
        <v>9218.2800000000007</v>
      </c>
      <c r="G22" s="6">
        <v>1152.29</v>
      </c>
      <c r="H22" s="4">
        <v>618.17999999999995</v>
      </c>
      <c r="I22" s="2">
        <v>12</v>
      </c>
      <c r="J22" s="4">
        <v>7418.16</v>
      </c>
      <c r="K22" s="6">
        <f>1152.29-1045.08</f>
        <v>107.21000000000004</v>
      </c>
      <c r="L22" s="4">
        <v>1045.08</v>
      </c>
    </row>
    <row r="23" spans="1:12" x14ac:dyDescent="0.25">
      <c r="A23" s="9">
        <v>76201</v>
      </c>
      <c r="B23" s="9"/>
      <c r="C23" s="9"/>
      <c r="D23" s="9"/>
      <c r="E23" s="9"/>
      <c r="F23" s="10"/>
      <c r="G23" s="5">
        <v>1152.29</v>
      </c>
      <c r="H23" s="9"/>
      <c r="I23" s="9"/>
      <c r="J23" s="11"/>
      <c r="K23" s="5">
        <v>1152.29</v>
      </c>
      <c r="L23" s="1">
        <v>0</v>
      </c>
    </row>
    <row r="24" spans="1:12" x14ac:dyDescent="0.25">
      <c r="A24" s="9">
        <v>76202</v>
      </c>
      <c r="B24" s="9"/>
      <c r="C24" s="9"/>
      <c r="D24" s="9"/>
      <c r="E24" s="9"/>
      <c r="F24" s="10"/>
      <c r="G24" s="10">
        <v>1152.29</v>
      </c>
      <c r="H24" s="9"/>
      <c r="I24" s="9"/>
      <c r="J24" s="11"/>
      <c r="K24" s="5">
        <v>1152.29</v>
      </c>
      <c r="L24" s="1">
        <v>0</v>
      </c>
    </row>
    <row r="25" spans="1:12" x14ac:dyDescent="0.25">
      <c r="A25">
        <v>76203</v>
      </c>
      <c r="F25" s="5"/>
      <c r="G25" s="5">
        <v>1152.29</v>
      </c>
      <c r="J25" s="1"/>
      <c r="K25" s="5">
        <v>1152.29</v>
      </c>
      <c r="L25" s="1">
        <v>0</v>
      </c>
    </row>
    <row r="26" spans="1:12" x14ac:dyDescent="0.25">
      <c r="A26">
        <v>76204</v>
      </c>
      <c r="F26" s="5"/>
      <c r="G26" s="5">
        <v>1152.28</v>
      </c>
      <c r="J26" s="1"/>
      <c r="K26" s="5">
        <v>1152.28</v>
      </c>
      <c r="L26" s="1">
        <v>0</v>
      </c>
    </row>
    <row r="27" spans="1:12" x14ac:dyDescent="0.25">
      <c r="A27" s="9">
        <v>224688</v>
      </c>
      <c r="B27" s="9"/>
      <c r="C27" s="9"/>
      <c r="D27" s="9"/>
      <c r="E27" s="9"/>
      <c r="F27" s="10"/>
      <c r="G27" s="10">
        <v>1152.28</v>
      </c>
      <c r="H27" s="9"/>
      <c r="I27" s="9"/>
      <c r="J27" s="11"/>
      <c r="K27" s="10">
        <v>1152.28</v>
      </c>
      <c r="L27" s="11">
        <v>0</v>
      </c>
    </row>
    <row r="28" spans="1:12" x14ac:dyDescent="0.25">
      <c r="A28" s="9">
        <v>16061285</v>
      </c>
      <c r="B28" s="9"/>
      <c r="C28" s="9"/>
      <c r="D28" s="9"/>
      <c r="E28" s="9"/>
      <c r="F28" s="10"/>
      <c r="G28" s="10">
        <v>1152.28</v>
      </c>
      <c r="H28" s="9"/>
      <c r="I28" s="9"/>
      <c r="J28" s="11"/>
      <c r="K28" s="10">
        <f>1152.28-755.04</f>
        <v>397.24</v>
      </c>
      <c r="L28" s="11">
        <v>755.04</v>
      </c>
    </row>
    <row r="29" spans="1:12" x14ac:dyDescent="0.25">
      <c r="A29">
        <v>16066229</v>
      </c>
      <c r="F29" s="5"/>
      <c r="G29" s="5">
        <v>1152.28</v>
      </c>
      <c r="J29" s="1"/>
      <c r="K29" s="5">
        <v>1152.28</v>
      </c>
      <c r="L29" s="1">
        <v>0</v>
      </c>
    </row>
    <row r="30" spans="1:12" x14ac:dyDescent="0.25">
      <c r="K30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workbookViewId="0">
      <selection activeCell="O17" sqref="O17"/>
    </sheetView>
  </sheetViews>
  <sheetFormatPr defaultRowHeight="15" x14ac:dyDescent="0.25"/>
  <cols>
    <col min="1" max="1" width="18.42578125" bestFit="1" customWidth="1"/>
    <col min="2" max="2" width="11" bestFit="1" customWidth="1"/>
    <col min="4" max="4" width="16.7109375" bestFit="1" customWidth="1"/>
    <col min="5" max="5" width="17.28515625" bestFit="1" customWidth="1"/>
    <col min="6" max="6" width="21.5703125" bestFit="1" customWidth="1"/>
    <col min="7" max="7" width="18.140625" bestFit="1" customWidth="1"/>
    <col min="8" max="8" width="13.85546875" bestFit="1" customWidth="1"/>
    <col min="9" max="9" width="17.28515625" bestFit="1" customWidth="1"/>
    <col min="10" max="10" width="18.5703125" bestFit="1" customWidth="1"/>
    <col min="11" max="11" width="15.140625" bestFit="1" customWidth="1"/>
    <col min="12" max="12" width="17.85546875" bestFit="1" customWidth="1"/>
  </cols>
  <sheetData>
    <row r="1" spans="1:12" ht="15.75" thickBot="1" x14ac:dyDescent="0.3">
      <c r="A1" s="7" t="s">
        <v>19</v>
      </c>
      <c r="B1" s="8"/>
      <c r="C1" s="7"/>
    </row>
    <row r="2" spans="1:12" x14ac:dyDescent="0.25">
      <c r="A2" t="s">
        <v>0</v>
      </c>
      <c r="B2" s="1">
        <v>110713.3</v>
      </c>
    </row>
    <row r="3" spans="1:12" x14ac:dyDescent="0.25">
      <c r="A3" t="s">
        <v>1</v>
      </c>
      <c r="B3" s="1">
        <v>107889.06</v>
      </c>
    </row>
    <row r="4" spans="1:12" x14ac:dyDescent="0.25">
      <c r="A4" t="s">
        <v>2</v>
      </c>
      <c r="B4" s="1">
        <f>B3-B2</f>
        <v>-2824.2400000000052</v>
      </c>
    </row>
    <row r="5" spans="1:12" x14ac:dyDescent="0.25">
      <c r="A5" s="2" t="s">
        <v>3</v>
      </c>
      <c r="B5" s="4">
        <f>798+1152.26+875.04</f>
        <v>2825.3</v>
      </c>
    </row>
    <row r="6" spans="1:12" x14ac:dyDescent="0.25">
      <c r="A6" s="2" t="s">
        <v>4</v>
      </c>
      <c r="B6" s="4">
        <f>SUM(B4:B5)</f>
        <v>1.0599999999949432</v>
      </c>
    </row>
    <row r="11" spans="1:12" x14ac:dyDescent="0.25">
      <c r="A11" s="3" t="s">
        <v>5</v>
      </c>
      <c r="B11" s="3" t="s">
        <v>6</v>
      </c>
      <c r="C11" s="3" t="s">
        <v>7</v>
      </c>
      <c r="D11" s="3" t="s">
        <v>8</v>
      </c>
      <c r="E11" s="3" t="s">
        <v>15</v>
      </c>
      <c r="F11" s="3" t="s">
        <v>9</v>
      </c>
      <c r="G11" s="3" t="s">
        <v>10</v>
      </c>
      <c r="H11" s="3" t="s">
        <v>11</v>
      </c>
      <c r="I11" s="3" t="s">
        <v>15</v>
      </c>
      <c r="J11" s="3" t="s">
        <v>12</v>
      </c>
      <c r="K11" s="3" t="s">
        <v>13</v>
      </c>
      <c r="L11" s="3" t="s">
        <v>14</v>
      </c>
    </row>
    <row r="12" spans="1:12" x14ac:dyDescent="0.25">
      <c r="A12">
        <v>76200</v>
      </c>
      <c r="B12">
        <v>1799052433</v>
      </c>
      <c r="C12">
        <v>2E-3</v>
      </c>
      <c r="D12" s="1">
        <v>532</v>
      </c>
      <c r="E12">
        <v>12</v>
      </c>
      <c r="F12" s="1">
        <v>6834</v>
      </c>
      <c r="G12" s="5">
        <v>798</v>
      </c>
      <c r="H12" s="1">
        <v>332.5</v>
      </c>
      <c r="I12">
        <v>12</v>
      </c>
      <c r="J12" s="1">
        <v>3990</v>
      </c>
      <c r="K12" s="11">
        <v>0</v>
      </c>
      <c r="L12" s="11">
        <v>798</v>
      </c>
    </row>
    <row r="13" spans="1:12" x14ac:dyDescent="0.25">
      <c r="A13" s="9">
        <v>76201</v>
      </c>
      <c r="B13" s="9"/>
      <c r="C13" s="9"/>
      <c r="D13" s="9"/>
      <c r="E13" s="9"/>
      <c r="F13" s="10"/>
      <c r="G13" s="5">
        <v>798</v>
      </c>
      <c r="H13" s="9"/>
      <c r="I13" s="9"/>
      <c r="J13" s="11"/>
      <c r="K13" s="1">
        <v>798</v>
      </c>
      <c r="L13" s="1">
        <v>0</v>
      </c>
    </row>
    <row r="14" spans="1:12" x14ac:dyDescent="0.25">
      <c r="A14" s="2">
        <v>76202</v>
      </c>
      <c r="B14" s="2"/>
      <c r="C14" s="2"/>
      <c r="D14" s="2"/>
      <c r="E14" s="2"/>
      <c r="F14" s="6"/>
      <c r="G14" s="6">
        <v>798</v>
      </c>
      <c r="H14" s="2"/>
      <c r="I14" s="2"/>
      <c r="J14" s="4"/>
      <c r="K14" s="4">
        <v>0</v>
      </c>
      <c r="L14" s="4">
        <v>798</v>
      </c>
    </row>
    <row r="15" spans="1:12" x14ac:dyDescent="0.25">
      <c r="A15">
        <v>76203</v>
      </c>
      <c r="F15" s="5"/>
      <c r="G15" s="5">
        <v>798</v>
      </c>
      <c r="J15" s="1"/>
      <c r="K15" s="1">
        <v>798</v>
      </c>
      <c r="L15" s="1">
        <v>0</v>
      </c>
    </row>
    <row r="16" spans="1:12" x14ac:dyDescent="0.25">
      <c r="A16">
        <v>76204</v>
      </c>
      <c r="F16" s="5"/>
      <c r="G16" s="5">
        <v>798</v>
      </c>
      <c r="J16" s="1"/>
      <c r="K16" s="1">
        <v>798</v>
      </c>
      <c r="L16" s="1">
        <v>0</v>
      </c>
    </row>
    <row r="17" spans="1:12" x14ac:dyDescent="0.25">
      <c r="A17">
        <v>224688</v>
      </c>
      <c r="F17" s="5"/>
      <c r="G17" s="5">
        <v>798</v>
      </c>
      <c r="J17" s="1"/>
      <c r="K17" s="1">
        <v>798</v>
      </c>
      <c r="L17" s="1">
        <v>0</v>
      </c>
    </row>
    <row r="18" spans="1:12" x14ac:dyDescent="0.25">
      <c r="A18" s="9">
        <v>16061285</v>
      </c>
      <c r="B18" s="9"/>
      <c r="C18" s="9"/>
      <c r="D18" s="9"/>
      <c r="E18" s="9"/>
      <c r="F18" s="10"/>
      <c r="G18" s="10">
        <v>798</v>
      </c>
      <c r="H18" s="9"/>
      <c r="I18" s="9"/>
      <c r="J18" s="11"/>
      <c r="K18" s="11">
        <v>0</v>
      </c>
      <c r="L18" s="11">
        <v>798</v>
      </c>
    </row>
    <row r="19" spans="1:12" x14ac:dyDescent="0.25">
      <c r="A19">
        <v>16066229</v>
      </c>
      <c r="F19" s="5"/>
      <c r="G19" s="5">
        <v>798</v>
      </c>
      <c r="J19" s="1"/>
      <c r="K19" s="1">
        <v>798</v>
      </c>
      <c r="L19" s="1">
        <v>0</v>
      </c>
    </row>
    <row r="20" spans="1:12" x14ac:dyDescent="0.25">
      <c r="K20" s="5"/>
    </row>
    <row r="21" spans="1:12" x14ac:dyDescent="0.25">
      <c r="A21" s="3" t="s">
        <v>5</v>
      </c>
      <c r="B21" s="3" t="s">
        <v>6</v>
      </c>
      <c r="C21" s="3" t="s">
        <v>7</v>
      </c>
      <c r="D21" s="3" t="s">
        <v>8</v>
      </c>
      <c r="E21" s="3" t="s">
        <v>15</v>
      </c>
      <c r="F21" s="3" t="s">
        <v>9</v>
      </c>
      <c r="G21" s="3" t="s">
        <v>10</v>
      </c>
      <c r="H21" s="3" t="s">
        <v>11</v>
      </c>
      <c r="I21" s="3" t="s">
        <v>15</v>
      </c>
      <c r="J21" s="3" t="s">
        <v>12</v>
      </c>
      <c r="K21" s="3" t="s">
        <v>13</v>
      </c>
      <c r="L21" s="3" t="s">
        <v>14</v>
      </c>
    </row>
    <row r="22" spans="1:12" x14ac:dyDescent="0.25">
      <c r="A22">
        <v>76200</v>
      </c>
      <c r="B22">
        <v>1799052433</v>
      </c>
      <c r="C22">
        <v>3.0000000000000001E-3</v>
      </c>
      <c r="D22" s="1">
        <v>768.19</v>
      </c>
      <c r="E22">
        <v>12</v>
      </c>
      <c r="F22" s="1">
        <v>9218.2800000000007</v>
      </c>
      <c r="G22" s="5">
        <v>1152.29</v>
      </c>
      <c r="H22" s="1">
        <v>522.16</v>
      </c>
      <c r="I22">
        <v>12</v>
      </c>
      <c r="J22" s="11">
        <v>6265.9</v>
      </c>
      <c r="K22" s="11">
        <f>1152.29-1045.08</f>
        <v>107.21000000000004</v>
      </c>
      <c r="L22" s="11">
        <v>1045.08</v>
      </c>
    </row>
    <row r="23" spans="1:12" x14ac:dyDescent="0.25">
      <c r="A23" s="9">
        <v>76201</v>
      </c>
      <c r="B23" s="9"/>
      <c r="C23" s="9"/>
      <c r="D23" s="9"/>
      <c r="E23" s="9"/>
      <c r="F23" s="10"/>
      <c r="G23" s="5">
        <v>1152.29</v>
      </c>
      <c r="H23" s="9"/>
      <c r="I23" s="9"/>
      <c r="J23" s="11"/>
      <c r="K23" s="1">
        <v>1152.29</v>
      </c>
      <c r="L23" s="1">
        <v>0</v>
      </c>
    </row>
    <row r="24" spans="1:12" x14ac:dyDescent="0.25">
      <c r="A24" s="2">
        <v>76202</v>
      </c>
      <c r="B24" s="2"/>
      <c r="C24" s="2"/>
      <c r="D24" s="2"/>
      <c r="E24" s="2"/>
      <c r="F24" s="6"/>
      <c r="G24" s="6">
        <v>1152.29</v>
      </c>
      <c r="H24" s="2"/>
      <c r="I24" s="2"/>
      <c r="J24" s="4"/>
      <c r="K24" s="4">
        <v>0.03</v>
      </c>
      <c r="L24" s="4">
        <v>1152.26</v>
      </c>
    </row>
    <row r="25" spans="1:12" x14ac:dyDescent="0.25">
      <c r="A25">
        <v>76203</v>
      </c>
      <c r="F25" s="5"/>
      <c r="G25" s="5">
        <v>1152.29</v>
      </c>
      <c r="J25" s="1"/>
      <c r="K25" s="1">
        <v>1152.29</v>
      </c>
      <c r="L25" s="1">
        <v>0</v>
      </c>
    </row>
    <row r="26" spans="1:12" x14ac:dyDescent="0.25">
      <c r="A26">
        <v>76204</v>
      </c>
      <c r="F26" s="5"/>
      <c r="G26" s="5">
        <v>1152.28</v>
      </c>
      <c r="J26" s="1"/>
      <c r="K26" s="1">
        <v>1152.28</v>
      </c>
      <c r="L26" s="1">
        <v>0</v>
      </c>
    </row>
    <row r="27" spans="1:12" x14ac:dyDescent="0.25">
      <c r="A27" s="9">
        <v>224688</v>
      </c>
      <c r="B27" s="9"/>
      <c r="C27" s="9"/>
      <c r="D27" s="9"/>
      <c r="E27" s="9"/>
      <c r="F27" s="10"/>
      <c r="G27" s="10">
        <v>1152.28</v>
      </c>
      <c r="H27" s="9"/>
      <c r="I27" s="9"/>
      <c r="J27" s="11"/>
      <c r="K27" s="11">
        <v>1152.28</v>
      </c>
      <c r="L27" s="11">
        <v>0</v>
      </c>
    </row>
    <row r="28" spans="1:12" x14ac:dyDescent="0.25">
      <c r="A28" s="9">
        <v>16061285</v>
      </c>
      <c r="B28" s="9"/>
      <c r="C28" s="9"/>
      <c r="D28" s="9"/>
      <c r="E28" s="9"/>
      <c r="F28" s="10"/>
      <c r="G28" s="10">
        <v>1152.28</v>
      </c>
      <c r="H28" s="9"/>
      <c r="I28" s="9"/>
      <c r="J28" s="11"/>
      <c r="K28" s="11">
        <f>1152.28-755.04</f>
        <v>397.24</v>
      </c>
      <c r="L28" s="11">
        <v>755.04</v>
      </c>
    </row>
    <row r="29" spans="1:12" x14ac:dyDescent="0.25">
      <c r="A29">
        <v>16066229</v>
      </c>
      <c r="F29" s="5"/>
      <c r="G29" s="5">
        <v>1152.28</v>
      </c>
      <c r="J29" s="1"/>
      <c r="K29" s="1">
        <v>1152.28</v>
      </c>
      <c r="L29" s="1">
        <v>0</v>
      </c>
    </row>
    <row r="30" spans="1:12" x14ac:dyDescent="0.25">
      <c r="K30" s="5"/>
    </row>
    <row r="31" spans="1:12" x14ac:dyDescent="0.25">
      <c r="A31" s="3" t="s">
        <v>5</v>
      </c>
      <c r="B31" s="3" t="s">
        <v>6</v>
      </c>
      <c r="C31" s="3" t="s">
        <v>7</v>
      </c>
      <c r="D31" s="3" t="s">
        <v>8</v>
      </c>
      <c r="E31" s="3" t="s">
        <v>15</v>
      </c>
      <c r="F31" s="3" t="s">
        <v>9</v>
      </c>
      <c r="G31" s="3" t="s">
        <v>10</v>
      </c>
      <c r="H31" s="3" t="s">
        <v>11</v>
      </c>
      <c r="I31" s="3" t="s">
        <v>15</v>
      </c>
      <c r="J31" s="3" t="s">
        <v>12</v>
      </c>
      <c r="K31" s="3" t="s">
        <v>13</v>
      </c>
      <c r="L31" s="3" t="s">
        <v>14</v>
      </c>
    </row>
    <row r="32" spans="1:12" x14ac:dyDescent="0.25">
      <c r="A32">
        <v>76200</v>
      </c>
      <c r="B32">
        <v>1799052433</v>
      </c>
      <c r="C32">
        <v>4.0000000000000001E-3</v>
      </c>
      <c r="D32" s="1">
        <v>659.34</v>
      </c>
      <c r="E32">
        <v>12</v>
      </c>
      <c r="F32" s="1">
        <v>7912.08</v>
      </c>
      <c r="G32" s="5">
        <v>989.01</v>
      </c>
      <c r="H32" s="1">
        <v>608.91999999999996</v>
      </c>
      <c r="I32">
        <v>12</v>
      </c>
      <c r="J32" s="11">
        <v>7037.04</v>
      </c>
      <c r="K32" s="5">
        <v>989.01</v>
      </c>
      <c r="L32" s="11">
        <v>0</v>
      </c>
    </row>
    <row r="33" spans="1:12" x14ac:dyDescent="0.25">
      <c r="A33" s="9">
        <v>76201</v>
      </c>
      <c r="B33" s="9"/>
      <c r="C33" s="9"/>
      <c r="D33" s="9"/>
      <c r="E33" s="9"/>
      <c r="F33" s="10"/>
      <c r="G33" s="5">
        <v>989.01</v>
      </c>
      <c r="H33" s="9"/>
      <c r="I33" s="9"/>
      <c r="J33" s="11"/>
      <c r="K33" s="5">
        <v>989.01</v>
      </c>
      <c r="L33" s="11">
        <v>0</v>
      </c>
    </row>
    <row r="34" spans="1:12" x14ac:dyDescent="0.25">
      <c r="A34" s="2">
        <v>76202</v>
      </c>
      <c r="B34" s="2"/>
      <c r="C34" s="2"/>
      <c r="D34" s="2"/>
      <c r="E34" s="2"/>
      <c r="F34" s="6"/>
      <c r="G34" s="6">
        <v>989.01</v>
      </c>
      <c r="H34" s="2"/>
      <c r="I34" s="2"/>
      <c r="J34" s="4"/>
      <c r="K34" s="6">
        <f>989.01-875.04</f>
        <v>113.97000000000003</v>
      </c>
      <c r="L34" s="4">
        <v>875.04</v>
      </c>
    </row>
    <row r="35" spans="1:12" x14ac:dyDescent="0.25">
      <c r="A35">
        <v>76203</v>
      </c>
      <c r="F35" s="5"/>
      <c r="G35" s="5">
        <v>989.01</v>
      </c>
      <c r="J35" s="1"/>
      <c r="K35" s="5">
        <v>989.01</v>
      </c>
      <c r="L35" s="11">
        <v>0</v>
      </c>
    </row>
    <row r="36" spans="1:12" x14ac:dyDescent="0.25">
      <c r="A36">
        <v>76204</v>
      </c>
      <c r="F36" s="5"/>
      <c r="G36" s="5">
        <v>989.01</v>
      </c>
      <c r="J36" s="1"/>
      <c r="K36" s="5">
        <v>989.01</v>
      </c>
      <c r="L36" s="11">
        <v>0</v>
      </c>
    </row>
    <row r="37" spans="1:12" x14ac:dyDescent="0.25">
      <c r="A37" s="9">
        <v>224688</v>
      </c>
      <c r="B37" s="9"/>
      <c r="C37" s="9"/>
      <c r="D37" s="9"/>
      <c r="E37" s="9"/>
      <c r="F37" s="10"/>
      <c r="G37" s="5">
        <v>989.01</v>
      </c>
      <c r="H37" s="9"/>
      <c r="I37" s="9"/>
      <c r="J37" s="11"/>
      <c r="K37" s="5">
        <v>989.01</v>
      </c>
      <c r="L37" s="11">
        <v>0</v>
      </c>
    </row>
    <row r="38" spans="1:12" x14ac:dyDescent="0.25">
      <c r="A38" s="9">
        <v>16061285</v>
      </c>
      <c r="B38" s="9"/>
      <c r="C38" s="9"/>
      <c r="D38" s="9"/>
      <c r="E38" s="9"/>
      <c r="F38" s="10"/>
      <c r="G38" s="5">
        <v>989.01</v>
      </c>
      <c r="H38" s="9"/>
      <c r="I38" s="9"/>
      <c r="J38" s="11"/>
      <c r="K38" s="5">
        <v>989.01</v>
      </c>
      <c r="L38" s="11">
        <v>0</v>
      </c>
    </row>
    <row r="39" spans="1:12" x14ac:dyDescent="0.25">
      <c r="A39">
        <v>16066229</v>
      </c>
      <c r="F39" s="5"/>
      <c r="G39" s="5">
        <v>989.01</v>
      </c>
      <c r="J39" s="1"/>
      <c r="K39" s="5">
        <v>989.01</v>
      </c>
      <c r="L39" s="11">
        <v>0</v>
      </c>
    </row>
    <row r="40" spans="1:12" x14ac:dyDescent="0.25">
      <c r="K40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Cedar Ridge</vt:lpstr>
      <vt:lpstr>Branson Alternative</vt:lpstr>
      <vt:lpstr>Cedar Ridge Primary School</vt:lpstr>
      <vt:lpstr>Branson Jr High School</vt:lpstr>
    </vt:vector>
  </TitlesOfParts>
  <Company>E-Rate Exchange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comp1</dc:creator>
  <cp:lastModifiedBy>Alexis Cheesbro E-Rate Exchange</cp:lastModifiedBy>
  <dcterms:created xsi:type="dcterms:W3CDTF">2018-04-09T19:14:27Z</dcterms:created>
  <dcterms:modified xsi:type="dcterms:W3CDTF">2018-04-11T17:19:05Z</dcterms:modified>
</cp:coreProperties>
</file>