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amie.campos\Desktop\E-rate Files\"/>
    </mc:Choice>
  </mc:AlternateContent>
  <bookViews>
    <workbookView xWindow="0" yWindow="0" windowWidth="28800" windowHeight="12300"/>
  </bookViews>
  <sheets>
    <sheet name="Original App #181033985" sheetId="1" r:id="rId1"/>
    <sheet name="Corrections" sheetId="2" r:id="rId2"/>
    <sheet name="Corrected App #181033985.2" sheetId="5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5" i="5" l="1"/>
  <c r="B174" i="5"/>
  <c r="B184" i="5"/>
  <c r="B182" i="5"/>
  <c r="B131" i="5"/>
  <c r="C126" i="5"/>
  <c r="B110" i="5"/>
  <c r="C105" i="5"/>
  <c r="C26" i="5"/>
  <c r="C8" i="5"/>
  <c r="B89" i="5" l="1"/>
  <c r="B90" i="5" s="1"/>
  <c r="B86" i="5"/>
  <c r="B75" i="5"/>
  <c r="B39" i="5"/>
  <c r="B21" i="5"/>
  <c r="B2" i="5" s="1"/>
  <c r="B3" i="5" s="1"/>
  <c r="D127" i="5"/>
  <c r="D125" i="5"/>
  <c r="D124" i="5"/>
  <c r="D123" i="5"/>
  <c r="D122" i="5"/>
  <c r="D121" i="5"/>
  <c r="D120" i="5"/>
  <c r="D119" i="5"/>
  <c r="D118" i="5"/>
  <c r="D117" i="5"/>
  <c r="D116" i="5"/>
  <c r="D115" i="5"/>
  <c r="D106" i="5"/>
  <c r="D104" i="5"/>
  <c r="D103" i="5"/>
  <c r="D102" i="5"/>
  <c r="D101" i="5"/>
  <c r="D100" i="5"/>
  <c r="D99" i="5"/>
  <c r="D98" i="5"/>
  <c r="D97" i="5"/>
  <c r="D96" i="5"/>
  <c r="D95" i="5"/>
  <c r="D35" i="5"/>
  <c r="D34" i="5"/>
  <c r="D33" i="5"/>
  <c r="D32" i="5"/>
  <c r="D31" i="5"/>
  <c r="D30" i="5"/>
  <c r="D29" i="5"/>
  <c r="D28" i="5"/>
  <c r="D27" i="5"/>
  <c r="D17" i="5"/>
  <c r="D16" i="5"/>
  <c r="D15" i="5"/>
  <c r="D14" i="5"/>
  <c r="D13" i="5"/>
  <c r="D12" i="5"/>
  <c r="D11" i="5"/>
  <c r="D10" i="5"/>
  <c r="D9" i="5"/>
  <c r="B44" i="5" l="1"/>
  <c r="B45" i="5" s="1"/>
  <c r="D132" i="2"/>
  <c r="D131" i="2"/>
  <c r="D130" i="2"/>
  <c r="D129" i="2"/>
  <c r="D128" i="2"/>
  <c r="D127" i="2"/>
  <c r="D126" i="2"/>
  <c r="D125" i="2"/>
  <c r="D124" i="2"/>
  <c r="D123" i="2"/>
  <c r="D122" i="2"/>
  <c r="D121" i="2"/>
  <c r="D120" i="2"/>
  <c r="D111" i="2"/>
  <c r="D110" i="2"/>
  <c r="D109" i="2"/>
  <c r="D108" i="2"/>
  <c r="D107" i="2"/>
  <c r="D106" i="2"/>
  <c r="D105" i="2"/>
  <c r="D104" i="2"/>
  <c r="D103" i="2"/>
  <c r="D102" i="2"/>
  <c r="D101" i="2"/>
  <c r="D100" i="2"/>
  <c r="D99" i="2"/>
  <c r="D37" i="2"/>
  <c r="D36" i="2"/>
  <c r="D35" i="2"/>
  <c r="D34" i="2"/>
  <c r="D33" i="2"/>
  <c r="D32" i="2"/>
  <c r="D31" i="2"/>
  <c r="D30" i="2"/>
  <c r="D29" i="2"/>
  <c r="D28" i="2"/>
  <c r="D27" i="2"/>
  <c r="D18" i="2"/>
  <c r="D17" i="2"/>
  <c r="D16" i="2"/>
  <c r="D15" i="2"/>
  <c r="D14" i="2"/>
  <c r="D13" i="2"/>
  <c r="D12" i="2"/>
  <c r="D11" i="2"/>
  <c r="D10" i="2"/>
  <c r="D9" i="2"/>
  <c r="D8" i="2"/>
  <c r="D121" i="1"/>
  <c r="D122" i="1"/>
  <c r="D123" i="1"/>
  <c r="D124" i="1"/>
  <c r="D125" i="1"/>
  <c r="D126" i="1"/>
  <c r="D127" i="1"/>
  <c r="D128" i="1"/>
  <c r="D129" i="1"/>
  <c r="D130" i="1"/>
  <c r="D131" i="1"/>
  <c r="D132" i="1"/>
  <c r="D120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99" i="1"/>
  <c r="D28" i="1"/>
  <c r="D29" i="1"/>
  <c r="D30" i="1"/>
  <c r="D31" i="1"/>
  <c r="D32" i="1"/>
  <c r="D33" i="1"/>
  <c r="D34" i="1"/>
  <c r="D35" i="1"/>
  <c r="D36" i="1"/>
  <c r="D37" i="1"/>
  <c r="D27" i="1"/>
  <c r="D10" i="1"/>
  <c r="D11" i="1"/>
  <c r="D12" i="1"/>
  <c r="D13" i="1"/>
  <c r="D14" i="1"/>
  <c r="D15" i="1"/>
  <c r="D16" i="1"/>
  <c r="D17" i="1"/>
  <c r="D18" i="1"/>
  <c r="D9" i="1"/>
  <c r="D8" i="1"/>
</calcChain>
</file>

<file path=xl/sharedStrings.xml><?xml version="1.0" encoding="utf-8"?>
<sst xmlns="http://schemas.openxmlformats.org/spreadsheetml/2006/main" count="646" uniqueCount="58">
  <si>
    <t>Funding Request Number: 1899065464</t>
  </si>
  <si>
    <t>Total Charges:</t>
  </si>
  <si>
    <t>Funding Commitment Request:</t>
  </si>
  <si>
    <t>: Wireless Data Distribution</t>
  </si>
  <si>
    <t>Quantity:</t>
  </si>
  <si>
    <t>Name</t>
  </si>
  <si>
    <t>BEN</t>
  </si>
  <si>
    <t>Cost Allocation</t>
  </si>
  <si>
    <t>REYNOLDS MIDDLE SCHOOL</t>
  </si>
  <si>
    <t>REYNOLDS HIGH SCHOOL</t>
  </si>
  <si>
    <t>SWEETBRIAR ELEMENTARY SCHOOL</t>
  </si>
  <si>
    <t>MARGARET SCOTT ELEMENTARY SCHOOL</t>
  </si>
  <si>
    <t>GLENFAIR ELEMENTARY SCHOOL</t>
  </si>
  <si>
    <t>HARTLEY ELEMENTARY SCHOOL</t>
  </si>
  <si>
    <t>DAVIS ELEMENTARY SCHOOL</t>
  </si>
  <si>
    <t>ALDER ELEMENTARY SCHOOL</t>
  </si>
  <si>
    <t>WOODLAND ELEMENTARY SCHOOL</t>
  </si>
  <si>
    <t>WALT MOREY MIDDLE SCHOOL</t>
  </si>
  <si>
    <t>SALISH PONDS ELEMENTARY SCHOOL</t>
  </si>
  <si>
    <t>Unit Cost:</t>
  </si>
  <si>
    <t>Eligible One-time Costs:</t>
  </si>
  <si>
    <t>: Software</t>
  </si>
  <si>
    <t>Funding Request Number: 1899069181</t>
  </si>
  <si>
    <t>: Data Protection</t>
  </si>
  <si>
    <t>HAUTON B LEE MIDDLE SCHOOL</t>
  </si>
  <si>
    <t>: Miscellaneous</t>
  </si>
  <si>
    <t>Funding Request Number: 1899069699</t>
  </si>
  <si>
    <t>: Data Distribution</t>
  </si>
  <si>
    <t>REYNOLDS LEARNING ACADEMY</t>
  </si>
  <si>
    <t>Funding Request Number: 1899070075</t>
  </si>
  <si>
    <t>: Cabling/Connectors</t>
  </si>
  <si>
    <t>Funding Request Number: 1899070565</t>
  </si>
  <si>
    <t>Make: Ruckus</t>
  </si>
  <si>
    <t>Model: Ruckus ZoneFlex R510 Dual Band Wireless Access Point</t>
  </si>
  <si>
    <t>Model: Ruckus SmartZone 100 upgrade license - 1 access point</t>
  </si>
  <si>
    <t>Make: American Power Conversion</t>
  </si>
  <si>
    <t>Model: APC 4250VA 4 AC Outlet Double Conversion UPS, Rack/Tower</t>
  </si>
  <si>
    <t>Model: APC Smart UPS 5000VA and 6000kva Battery Pack Rack Mount</t>
  </si>
  <si>
    <t>Model: APC 1500VA 6AC outlet Double Conversion UPS Rack/Tower Mount</t>
  </si>
  <si>
    <t>Model: Fees, Taxes, etc.</t>
  </si>
  <si>
    <t>Model: Catalyst 2960-X GigE PoE 740W, 4x10 SFP, Lan Base</t>
  </si>
  <si>
    <t>Model: Cisco Systems</t>
  </si>
  <si>
    <t>Model: Catalyst 2960-X FlexStack Plus Stacking Module</t>
  </si>
  <si>
    <t>Make: Cisco Systems</t>
  </si>
  <si>
    <t>Make: Fiber, FDUs and Bulkheads</t>
  </si>
  <si>
    <t>Model: 12-strand SM Armored Plenum fiber, BEJED FDU and LC/SM style bulkheads</t>
  </si>
  <si>
    <t>Model: 12-strand SM Armored Plenum fiber, 12-strand SM Armored IN/OUT/Plenum fiber, BEJED FDU and LC/SM style bulkheads</t>
  </si>
  <si>
    <t>Model: 12-strand SM Armored Plenum fiber, 12-strand SM Armored IN/OUT/Plenum fiber, and LC/SM style bulkheads</t>
  </si>
  <si>
    <t>Make: Fiber and Bulkheads</t>
  </si>
  <si>
    <t>Model: terminate, install, and route CAT6A cables</t>
  </si>
  <si>
    <t>Make: Cables</t>
  </si>
  <si>
    <t>Total Units</t>
  </si>
  <si>
    <t>COMMENTS:</t>
  </si>
  <si>
    <t xml:space="preserve">REMOVE ALL </t>
  </si>
  <si>
    <t>REMOVE ALL</t>
  </si>
  <si>
    <t>REDUCE TO 8 UNITS</t>
  </si>
  <si>
    <t>REMOVE</t>
  </si>
  <si>
    <t>REDUCE TO 3 UNITS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</si>
</sst>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FFFF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E4C9FF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2">
    <xf numFmtId="0" fontId="0" fillId="0" borderId="0" xfId="0"/>
    <xf numFmtId="8" fontId="0" fillId="0" borderId="0" xfId="0" applyNumberFormat="1"/>
    <xf numFmtId="0" fontId="0" fillId="2" borderId="0" xfId="0" applyFill="1"/>
    <xf numFmtId="8" fontId="0" fillId="2" borderId="0" xfId="0" applyNumberFormat="1" applyFill="1"/>
    <xf numFmtId="0" fontId="0" fillId="3" borderId="0" xfId="0" applyFill="1"/>
    <xf numFmtId="8" fontId="0" fillId="3" borderId="0" xfId="0" applyNumberFormat="1" applyFill="1"/>
    <xf numFmtId="0" fontId="4" fillId="2" borderId="0" xfId="0" applyFont="1" applyFill="1"/>
    <xf numFmtId="0" fontId="4" fillId="0" borderId="0" xfId="0" applyFont="1"/>
    <xf numFmtId="8" fontId="4" fillId="2" borderId="0" xfId="0" applyNumberFormat="1" applyFont="1" applyFill="1"/>
    <xf numFmtId="0" fontId="0" fillId="0" borderId="0" xfId="0" applyAlignment="1">
      <alignment vertical="center"/>
    </xf>
    <xf numFmtId="0" fontId="0" fillId="4" borderId="0" xfId="0" applyFill="1" applyAlignment="1">
      <alignment vertical="center"/>
    </xf>
    <xf numFmtId="0" fontId="0" fillId="4" borderId="0" xfId="0" applyFill="1" applyAlignment="1">
      <alignment vertical="center" wrapText="1"/>
    </xf>
    <xf numFmtId="0" fontId="0" fillId="4" borderId="0" xfId="0" applyFill="1"/>
    <xf numFmtId="8" fontId="0" fillId="4" borderId="0" xfId="0" applyNumberFormat="1" applyFill="1"/>
    <xf numFmtId="0" fontId="0" fillId="5" borderId="0" xfId="0" applyFill="1" applyAlignment="1">
      <alignment vertical="center"/>
    </xf>
    <xf numFmtId="0" fontId="0" fillId="5" borderId="0" xfId="0" applyFill="1" applyAlignment="1">
      <alignment vertical="center" wrapText="1"/>
    </xf>
    <xf numFmtId="8" fontId="0" fillId="5" borderId="0" xfId="0" applyNumberFormat="1" applyFill="1" applyAlignment="1">
      <alignment vertical="center"/>
    </xf>
    <xf numFmtId="0" fontId="0" fillId="5" borderId="0" xfId="0" applyFill="1"/>
    <xf numFmtId="8" fontId="0" fillId="5" borderId="0" xfId="0" applyNumberFormat="1" applyFill="1"/>
    <xf numFmtId="0" fontId="2" fillId="5" borderId="0" xfId="0" applyFont="1" applyFill="1" applyAlignment="1">
      <alignment vertical="center"/>
    </xf>
    <xf numFmtId="0" fontId="4" fillId="5" borderId="0" xfId="0" applyFont="1" applyFill="1" applyAlignment="1">
      <alignment vertical="center"/>
    </xf>
    <xf numFmtId="0" fontId="0" fillId="4" borderId="0" xfId="0" applyFill="1" applyAlignment="1">
      <alignment wrapText="1"/>
    </xf>
    <xf numFmtId="0" fontId="0" fillId="0" borderId="0" xfId="0" applyFill="1"/>
    <xf numFmtId="8" fontId="0" fillId="0" borderId="0" xfId="0" applyNumberFormat="1" applyFill="1"/>
    <xf numFmtId="0" fontId="3" fillId="0" borderId="0" xfId="0" applyFont="1" applyFill="1"/>
    <xf numFmtId="8" fontId="3" fillId="0" borderId="0" xfId="0" applyNumberFormat="1" applyFont="1" applyFill="1"/>
    <xf numFmtId="0" fontId="2" fillId="4" borderId="0" xfId="0" applyFont="1" applyFill="1"/>
    <xf numFmtId="0" fontId="4" fillId="4" borderId="0" xfId="0" applyFont="1" applyFill="1"/>
    <xf numFmtId="0" fontId="0" fillId="5" borderId="0" xfId="0" applyFill="1" applyAlignment="1">
      <alignment horizontal="left" vertical="center"/>
    </xf>
    <xf numFmtId="0" fontId="0" fillId="5" borderId="0" xfId="0" applyFill="1" applyAlignment="1">
      <alignment horizontal="center" vertical="center" wrapText="1"/>
    </xf>
    <xf numFmtId="0" fontId="2" fillId="5" borderId="0" xfId="0" applyFont="1" applyFill="1"/>
    <xf numFmtId="0" fontId="4" fillId="5" borderId="0" xfId="0" applyFont="1" applyFill="1"/>
    <xf numFmtId="0" fontId="0" fillId="4" borderId="0" xfId="0" applyFill="1" applyAlignment="1">
      <alignment horizontal="left" vertical="center"/>
    </xf>
    <xf numFmtId="0" fontId="0" fillId="4" borderId="0" xfId="0" applyFill="1" applyAlignment="1">
      <alignment horizontal="left" vertical="center" wrapText="1"/>
    </xf>
    <xf numFmtId="0" fontId="7" fillId="4" borderId="0" xfId="0" applyFont="1" applyFill="1"/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wrapText="1"/>
    </xf>
    <xf numFmtId="0" fontId="4" fillId="3" borderId="0" xfId="0" applyFont="1" applyFill="1"/>
    <xf numFmtId="0" fontId="0" fillId="6" borderId="0" xfId="0" applyFill="1"/>
    <xf numFmtId="8" fontId="0" fillId="6" borderId="0" xfId="0" applyNumberFormat="1" applyFill="1"/>
    <xf numFmtId="0" fontId="0" fillId="6" borderId="0" xfId="0" applyFill="1" applyAlignment="1">
      <alignment horizontal="left" vertical="center"/>
    </xf>
    <xf numFmtId="0" fontId="4" fillId="6" borderId="0" xfId="0" applyFont="1" applyFill="1"/>
    <xf numFmtId="0" fontId="0" fillId="5" borderId="0" xfId="0" applyFill="1" applyAlignment="1">
      <alignment wrapText="1"/>
    </xf>
    <xf numFmtId="0" fontId="0" fillId="5" borderId="0" xfId="0" applyNumberFormat="1" applyFill="1"/>
    <xf numFmtId="0" fontId="0" fillId="4" borderId="0" xfId="0" applyNumberFormat="1" applyFill="1"/>
    <xf numFmtId="0" fontId="0" fillId="4" borderId="0" xfId="1" applyNumberFormat="1" applyFont="1" applyFill="1"/>
    <xf numFmtId="0" fontId="3" fillId="6" borderId="0" xfId="0" applyFont="1" applyFill="1"/>
    <xf numFmtId="0" fontId="4" fillId="0" borderId="0" xfId="0" applyFont="1" applyAlignment="1">
      <alignment vertical="center"/>
    </xf>
    <xf numFmtId="0" fontId="8" fillId="5" borderId="0" xfId="0" applyFont="1" applyFill="1" applyAlignment="1">
      <alignment vertical="center"/>
    </xf>
    <xf numFmtId="8" fontId="8" fillId="5" borderId="0" xfId="0" applyNumberFormat="1" applyFont="1" applyFill="1" applyAlignment="1">
      <alignment vertical="center"/>
    </xf>
    <xf numFmtId="0" fontId="8" fillId="5" borderId="0" xfId="0" applyFont="1" applyFill="1"/>
    <xf numFmtId="0" fontId="8" fillId="0" borderId="0" xfId="0" applyFont="1"/>
    <xf numFmtId="0" fontId="8" fillId="4" borderId="0" xfId="0" applyFont="1" applyFill="1"/>
    <xf numFmtId="8" fontId="8" fillId="4" borderId="0" xfId="0" applyNumberFormat="1" applyFont="1" applyFill="1"/>
    <xf numFmtId="0" fontId="8" fillId="4" borderId="0" xfId="1" applyNumberFormat="1" applyFont="1" applyFill="1"/>
    <xf numFmtId="0" fontId="8" fillId="5" borderId="0" xfId="0" applyNumberFormat="1" applyFont="1" applyFill="1"/>
    <xf numFmtId="8" fontId="8" fillId="5" borderId="0" xfId="0" applyNumberFormat="1" applyFont="1" applyFill="1"/>
    <xf numFmtId="0" fontId="8" fillId="4" borderId="0" xfId="0" applyNumberFormat="1" applyFont="1" applyFill="1"/>
    <xf numFmtId="0" fontId="8" fillId="3" borderId="0" xfId="0" applyFont="1" applyFill="1"/>
    <xf numFmtId="8" fontId="8" fillId="3" borderId="0" xfId="0" applyNumberFormat="1" applyFont="1" applyFill="1"/>
    <xf numFmtId="0" fontId="8" fillId="6" borderId="0" xfId="0" applyFont="1" applyFill="1"/>
    <xf numFmtId="8" fontId="8" fillId="6" borderId="0" xfId="0" applyNumberFormat="1" applyFont="1" applyFill="1"/>
    <xf numFmtId="0" fontId="9" fillId="0" borderId="0" xfId="0" applyFont="1"/>
    <xf numFmtId="8" fontId="2" fillId="5" borderId="0" xfId="0" applyNumberFormat="1" applyFont="1" applyFill="1" applyAlignment="1">
      <alignment vertical="center"/>
    </xf>
    <xf numFmtId="8" fontId="2" fillId="4" borderId="0" xfId="0" applyNumberFormat="1" applyFont="1" applyFill="1"/>
    <xf numFmtId="0" fontId="2" fillId="4" borderId="0" xfId="1" applyNumberFormat="1" applyFont="1" applyFill="1"/>
    <xf numFmtId="8" fontId="2" fillId="5" borderId="0" xfId="0" applyNumberFormat="1" applyFont="1" applyFill="1"/>
    <xf numFmtId="0" fontId="2" fillId="5" borderId="0" xfId="0" applyNumberFormat="1" applyFont="1" applyFill="1"/>
    <xf numFmtId="0" fontId="2" fillId="4" borderId="0" xfId="0" applyNumberFormat="1" applyFont="1" applyFill="1"/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/>
    </xf>
    <xf numFmtId="0" fontId="5" fillId="2" borderId="0" xfId="0" applyFont="1" applyFill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E4C9FF"/>
      <color rgb="FFD9B3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7"/>
  <sheetViews>
    <sheetView tabSelected="1" topLeftCell="A127" workbookViewId="0">
      <selection activeCell="B158" sqref="B158"/>
    </sheetView>
  </sheetViews>
  <sheetFormatPr defaultRowHeight="15" x14ac:dyDescent="0.25"/>
  <cols>
    <col min="1" max="1" width="45.140625" bestFit="1" customWidth="1"/>
    <col min="2" max="2" width="42.140625" bestFit="1" customWidth="1"/>
    <col min="3" max="3" width="27.5703125" customWidth="1"/>
    <col min="4" max="4" width="10.7109375" bestFit="1" customWidth="1"/>
  </cols>
  <sheetData>
    <row r="1" spans="1:4" ht="26.25" x14ac:dyDescent="0.25">
      <c r="A1" s="69" t="s">
        <v>0</v>
      </c>
      <c r="B1" s="69"/>
    </row>
    <row r="2" spans="1:4" x14ac:dyDescent="0.25">
      <c r="A2" s="6" t="s">
        <v>1</v>
      </c>
      <c r="B2" s="8">
        <v>38304.25</v>
      </c>
    </row>
    <row r="3" spans="1:4" x14ac:dyDescent="0.25">
      <c r="A3" s="6" t="s">
        <v>2</v>
      </c>
      <c r="B3" s="8">
        <v>32558.61</v>
      </c>
    </row>
    <row r="4" spans="1:4" x14ac:dyDescent="0.25">
      <c r="A4" s="9"/>
      <c r="B4" s="9"/>
      <c r="C4" s="9"/>
    </row>
    <row r="5" spans="1:4" ht="27.95" customHeight="1" x14ac:dyDescent="0.25">
      <c r="A5" s="14" t="s">
        <v>3</v>
      </c>
      <c r="B5" s="14" t="s">
        <v>32</v>
      </c>
      <c r="C5" s="15" t="s">
        <v>33</v>
      </c>
      <c r="D5" s="17"/>
    </row>
    <row r="6" spans="1:4" ht="15" customHeight="1" x14ac:dyDescent="0.25">
      <c r="A6" s="14"/>
      <c r="B6" s="14"/>
      <c r="C6" s="15"/>
      <c r="D6" s="17"/>
    </row>
    <row r="7" spans="1:4" s="7" customFormat="1" x14ac:dyDescent="0.25">
      <c r="A7" s="20" t="s">
        <v>5</v>
      </c>
      <c r="B7" s="20" t="s">
        <v>6</v>
      </c>
      <c r="C7" s="20" t="s">
        <v>7</v>
      </c>
      <c r="D7" s="31" t="s">
        <v>51</v>
      </c>
    </row>
    <row r="8" spans="1:4" x14ac:dyDescent="0.25">
      <c r="A8" s="14" t="s">
        <v>8</v>
      </c>
      <c r="B8" s="14">
        <v>113058</v>
      </c>
      <c r="C8" s="16">
        <v>3627.25</v>
      </c>
      <c r="D8" s="17">
        <f>C8/B20</f>
        <v>11</v>
      </c>
    </row>
    <row r="9" spans="1:4" x14ac:dyDescent="0.25">
      <c r="A9" s="14" t="s">
        <v>9</v>
      </c>
      <c r="B9" s="14">
        <v>113175</v>
      </c>
      <c r="C9" s="16">
        <v>4616.5</v>
      </c>
      <c r="D9" s="43">
        <f>C9/329.75</f>
        <v>14</v>
      </c>
    </row>
    <row r="10" spans="1:4" x14ac:dyDescent="0.25">
      <c r="A10" s="14" t="s">
        <v>10</v>
      </c>
      <c r="B10" s="14">
        <v>113177</v>
      </c>
      <c r="C10" s="16">
        <v>1648.75</v>
      </c>
      <c r="D10" s="43">
        <f t="shared" ref="D10:D18" si="0">C10/329.75</f>
        <v>5</v>
      </c>
    </row>
    <row r="11" spans="1:4" x14ac:dyDescent="0.25">
      <c r="A11" s="14" t="s">
        <v>11</v>
      </c>
      <c r="B11" s="14">
        <v>113604</v>
      </c>
      <c r="C11" s="16">
        <v>2308.25</v>
      </c>
      <c r="D11" s="43">
        <f t="shared" si="0"/>
        <v>7</v>
      </c>
    </row>
    <row r="12" spans="1:4" x14ac:dyDescent="0.25">
      <c r="A12" s="14" t="s">
        <v>12</v>
      </c>
      <c r="B12" s="14">
        <v>113605</v>
      </c>
      <c r="C12" s="16">
        <v>4286.75</v>
      </c>
      <c r="D12" s="43">
        <f t="shared" si="0"/>
        <v>13</v>
      </c>
    </row>
    <row r="13" spans="1:4" x14ac:dyDescent="0.25">
      <c r="A13" s="14" t="s">
        <v>13</v>
      </c>
      <c r="B13" s="14">
        <v>113609</v>
      </c>
      <c r="C13" s="16">
        <v>1978.5</v>
      </c>
      <c r="D13" s="43">
        <f t="shared" si="0"/>
        <v>6</v>
      </c>
    </row>
    <row r="14" spans="1:4" x14ac:dyDescent="0.25">
      <c r="A14" s="14" t="s">
        <v>14</v>
      </c>
      <c r="B14" s="14">
        <v>113610</v>
      </c>
      <c r="C14" s="16">
        <v>3297.5</v>
      </c>
      <c r="D14" s="43">
        <f t="shared" si="0"/>
        <v>10</v>
      </c>
    </row>
    <row r="15" spans="1:4" x14ac:dyDescent="0.25">
      <c r="A15" s="14" t="s">
        <v>15</v>
      </c>
      <c r="B15" s="14">
        <v>113623</v>
      </c>
      <c r="C15" s="16">
        <v>1978.5</v>
      </c>
      <c r="D15" s="43">
        <f t="shared" si="0"/>
        <v>6</v>
      </c>
    </row>
    <row r="16" spans="1:4" x14ac:dyDescent="0.25">
      <c r="A16" s="14" t="s">
        <v>16</v>
      </c>
      <c r="B16" s="14">
        <v>162066</v>
      </c>
      <c r="C16" s="16">
        <v>2308.25</v>
      </c>
      <c r="D16" s="43">
        <f t="shared" si="0"/>
        <v>7</v>
      </c>
    </row>
    <row r="17" spans="1:4" x14ac:dyDescent="0.25">
      <c r="A17" s="14" t="s">
        <v>17</v>
      </c>
      <c r="B17" s="14">
        <v>203216</v>
      </c>
      <c r="C17" s="16">
        <v>4286.75</v>
      </c>
      <c r="D17" s="43">
        <f t="shared" si="0"/>
        <v>13</v>
      </c>
    </row>
    <row r="18" spans="1:4" x14ac:dyDescent="0.25">
      <c r="A18" s="14" t="s">
        <v>18</v>
      </c>
      <c r="B18" s="14">
        <v>16031941</v>
      </c>
      <c r="C18" s="16">
        <v>2967.75</v>
      </c>
      <c r="D18" s="43">
        <f t="shared" si="0"/>
        <v>9</v>
      </c>
    </row>
    <row r="19" spans="1:4" x14ac:dyDescent="0.25">
      <c r="A19" s="14"/>
      <c r="B19" s="14"/>
      <c r="C19" s="16"/>
      <c r="D19" s="17"/>
    </row>
    <row r="20" spans="1:4" x14ac:dyDescent="0.25">
      <c r="A20" s="17" t="s">
        <v>19</v>
      </c>
      <c r="B20" s="18">
        <v>329.75</v>
      </c>
      <c r="C20" s="17"/>
      <c r="D20" s="17"/>
    </row>
    <row r="21" spans="1:4" x14ac:dyDescent="0.25">
      <c r="A21" s="17" t="s">
        <v>4</v>
      </c>
      <c r="B21" s="17">
        <v>101</v>
      </c>
      <c r="C21" s="17"/>
      <c r="D21" s="17"/>
    </row>
    <row r="22" spans="1:4" x14ac:dyDescent="0.25">
      <c r="A22" s="17" t="s">
        <v>20</v>
      </c>
      <c r="B22" s="18">
        <v>33304.75</v>
      </c>
      <c r="C22" s="17"/>
      <c r="D22" s="17"/>
    </row>
    <row r="23" spans="1:4" s="24" customFormat="1" x14ac:dyDescent="0.25">
      <c r="B23" s="25"/>
    </row>
    <row r="24" spans="1:4" ht="27.95" customHeight="1" x14ac:dyDescent="0.25">
      <c r="A24" s="10" t="s">
        <v>21</v>
      </c>
      <c r="B24" s="10" t="s">
        <v>32</v>
      </c>
      <c r="C24" s="11" t="s">
        <v>34</v>
      </c>
      <c r="D24" s="12"/>
    </row>
    <row r="25" spans="1:4" ht="15.6" customHeight="1" x14ac:dyDescent="0.25">
      <c r="A25" s="10"/>
      <c r="B25" s="10"/>
      <c r="C25" s="11"/>
      <c r="D25" s="12"/>
    </row>
    <row r="26" spans="1:4" x14ac:dyDescent="0.25">
      <c r="A26" s="27" t="s">
        <v>5</v>
      </c>
      <c r="B26" s="27" t="s">
        <v>6</v>
      </c>
      <c r="C26" s="27" t="s">
        <v>7</v>
      </c>
      <c r="D26" s="27" t="s">
        <v>51</v>
      </c>
    </row>
    <row r="27" spans="1:4" x14ac:dyDescent="0.25">
      <c r="A27" s="12" t="s">
        <v>8</v>
      </c>
      <c r="B27" s="12">
        <v>113058</v>
      </c>
      <c r="C27" s="13">
        <v>544.5</v>
      </c>
      <c r="D27" s="45">
        <f>C27/49.5</f>
        <v>11</v>
      </c>
    </row>
    <row r="28" spans="1:4" x14ac:dyDescent="0.25">
      <c r="A28" s="12" t="s">
        <v>9</v>
      </c>
      <c r="B28" s="12">
        <v>113175</v>
      </c>
      <c r="C28" s="13">
        <v>693</v>
      </c>
      <c r="D28" s="45">
        <f t="shared" ref="D28:D37" si="1">C28/49.5</f>
        <v>14</v>
      </c>
    </row>
    <row r="29" spans="1:4" x14ac:dyDescent="0.25">
      <c r="A29" s="12" t="s">
        <v>10</v>
      </c>
      <c r="B29" s="12">
        <v>113177</v>
      </c>
      <c r="C29" s="13">
        <v>247.5</v>
      </c>
      <c r="D29" s="45">
        <f t="shared" si="1"/>
        <v>5</v>
      </c>
    </row>
    <row r="30" spans="1:4" x14ac:dyDescent="0.25">
      <c r="A30" s="12" t="s">
        <v>11</v>
      </c>
      <c r="B30" s="12">
        <v>113604</v>
      </c>
      <c r="C30" s="13">
        <v>346.5</v>
      </c>
      <c r="D30" s="45">
        <f t="shared" si="1"/>
        <v>7</v>
      </c>
    </row>
    <row r="31" spans="1:4" x14ac:dyDescent="0.25">
      <c r="A31" s="12" t="s">
        <v>12</v>
      </c>
      <c r="B31" s="12">
        <v>113605</v>
      </c>
      <c r="C31" s="13">
        <v>643.5</v>
      </c>
      <c r="D31" s="45">
        <f t="shared" si="1"/>
        <v>13</v>
      </c>
    </row>
    <row r="32" spans="1:4" x14ac:dyDescent="0.25">
      <c r="A32" s="12" t="s">
        <v>13</v>
      </c>
      <c r="B32" s="12">
        <v>113609</v>
      </c>
      <c r="C32" s="13">
        <v>297</v>
      </c>
      <c r="D32" s="45">
        <f t="shared" si="1"/>
        <v>6</v>
      </c>
    </row>
    <row r="33" spans="1:4" x14ac:dyDescent="0.25">
      <c r="A33" s="12" t="s">
        <v>14</v>
      </c>
      <c r="B33" s="12">
        <v>113610</v>
      </c>
      <c r="C33" s="13">
        <v>495</v>
      </c>
      <c r="D33" s="45">
        <f t="shared" si="1"/>
        <v>10</v>
      </c>
    </row>
    <row r="34" spans="1:4" x14ac:dyDescent="0.25">
      <c r="A34" s="12" t="s">
        <v>15</v>
      </c>
      <c r="B34" s="12">
        <v>113623</v>
      </c>
      <c r="C34" s="13">
        <v>297</v>
      </c>
      <c r="D34" s="45">
        <f t="shared" si="1"/>
        <v>6</v>
      </c>
    </row>
    <row r="35" spans="1:4" x14ac:dyDescent="0.25">
      <c r="A35" s="12" t="s">
        <v>16</v>
      </c>
      <c r="B35" s="12">
        <v>162066</v>
      </c>
      <c r="C35" s="13">
        <v>346.5</v>
      </c>
      <c r="D35" s="45">
        <f t="shared" si="1"/>
        <v>7</v>
      </c>
    </row>
    <row r="36" spans="1:4" x14ac:dyDescent="0.25">
      <c r="A36" s="12" t="s">
        <v>17</v>
      </c>
      <c r="B36" s="12">
        <v>203216</v>
      </c>
      <c r="C36" s="13">
        <v>643.5</v>
      </c>
      <c r="D36" s="45">
        <f t="shared" si="1"/>
        <v>13</v>
      </c>
    </row>
    <row r="37" spans="1:4" x14ac:dyDescent="0.25">
      <c r="A37" s="12" t="s">
        <v>18</v>
      </c>
      <c r="B37" s="12">
        <v>16031941</v>
      </c>
      <c r="C37" s="13">
        <v>445.5</v>
      </c>
      <c r="D37" s="45">
        <f t="shared" si="1"/>
        <v>9</v>
      </c>
    </row>
    <row r="38" spans="1:4" x14ac:dyDescent="0.25">
      <c r="A38" s="12"/>
      <c r="B38" s="12"/>
      <c r="C38" s="13"/>
      <c r="D38" s="12"/>
    </row>
    <row r="39" spans="1:4" x14ac:dyDescent="0.25">
      <c r="A39" s="12" t="s">
        <v>19</v>
      </c>
      <c r="B39" s="13">
        <v>49.5</v>
      </c>
      <c r="C39" s="12"/>
      <c r="D39" s="12"/>
    </row>
    <row r="40" spans="1:4" x14ac:dyDescent="0.25">
      <c r="A40" s="12" t="s">
        <v>4</v>
      </c>
      <c r="B40" s="12">
        <v>101</v>
      </c>
      <c r="C40" s="12"/>
      <c r="D40" s="12"/>
    </row>
    <row r="41" spans="1:4" x14ac:dyDescent="0.25">
      <c r="A41" s="12" t="s">
        <v>20</v>
      </c>
      <c r="B41" s="13">
        <v>4999.5</v>
      </c>
      <c r="C41" s="12"/>
      <c r="D41" s="12"/>
    </row>
    <row r="42" spans="1:4" s="22" customFormat="1" x14ac:dyDescent="0.25">
      <c r="B42" s="23"/>
    </row>
    <row r="43" spans="1:4" s="22" customFormat="1" x14ac:dyDescent="0.25">
      <c r="B43" s="23"/>
    </row>
    <row r="44" spans="1:4" s="22" customFormat="1" x14ac:dyDescent="0.25">
      <c r="B44" s="23"/>
    </row>
    <row r="45" spans="1:4" ht="26.25" x14ac:dyDescent="0.25">
      <c r="A45" s="69" t="s">
        <v>22</v>
      </c>
      <c r="B45" s="69"/>
    </row>
    <row r="46" spans="1:4" x14ac:dyDescent="0.25">
      <c r="A46" s="6" t="s">
        <v>1</v>
      </c>
      <c r="B46" s="8">
        <v>13163</v>
      </c>
    </row>
    <row r="47" spans="1:4" x14ac:dyDescent="0.25">
      <c r="A47" s="6" t="s">
        <v>2</v>
      </c>
      <c r="B47" s="8">
        <v>11188.55</v>
      </c>
    </row>
    <row r="48" spans="1:4" x14ac:dyDescent="0.25">
      <c r="B48" s="1"/>
    </row>
    <row r="49" spans="1:4" ht="27.95" customHeight="1" x14ac:dyDescent="0.25">
      <c r="A49" s="28" t="s">
        <v>23</v>
      </c>
      <c r="B49" s="28" t="s">
        <v>35</v>
      </c>
      <c r="C49" s="29" t="s">
        <v>36</v>
      </c>
      <c r="D49" s="17"/>
    </row>
    <row r="50" spans="1:4" x14ac:dyDescent="0.25">
      <c r="A50" s="17"/>
      <c r="B50" s="17"/>
      <c r="C50" s="17"/>
      <c r="D50" s="17"/>
    </row>
    <row r="51" spans="1:4" x14ac:dyDescent="0.25">
      <c r="A51" s="31" t="s">
        <v>5</v>
      </c>
      <c r="B51" s="31" t="s">
        <v>6</v>
      </c>
      <c r="C51" s="31" t="s">
        <v>7</v>
      </c>
      <c r="D51" s="31" t="s">
        <v>51</v>
      </c>
    </row>
    <row r="52" spans="1:4" x14ac:dyDescent="0.25">
      <c r="A52" s="17" t="s">
        <v>24</v>
      </c>
      <c r="B52" s="17">
        <v>113608</v>
      </c>
      <c r="C52" s="18">
        <v>3440</v>
      </c>
      <c r="D52" s="17">
        <v>1</v>
      </c>
    </row>
    <row r="53" spans="1:4" x14ac:dyDescent="0.25">
      <c r="A53" s="17" t="s">
        <v>18</v>
      </c>
      <c r="B53" s="17">
        <v>16031941</v>
      </c>
      <c r="C53" s="18">
        <v>3440</v>
      </c>
      <c r="D53" s="17">
        <v>1</v>
      </c>
    </row>
    <row r="54" spans="1:4" x14ac:dyDescent="0.25">
      <c r="A54" s="17"/>
      <c r="B54" s="17"/>
      <c r="C54" s="18"/>
      <c r="D54" s="17"/>
    </row>
    <row r="55" spans="1:4" x14ac:dyDescent="0.25">
      <c r="A55" s="17" t="s">
        <v>19</v>
      </c>
      <c r="B55" s="18">
        <v>3440</v>
      </c>
      <c r="C55" s="17"/>
      <c r="D55" s="17"/>
    </row>
    <row r="56" spans="1:4" x14ac:dyDescent="0.25">
      <c r="A56" s="17" t="s">
        <v>4</v>
      </c>
      <c r="B56" s="17">
        <v>2</v>
      </c>
      <c r="C56" s="17"/>
      <c r="D56" s="17"/>
    </row>
    <row r="57" spans="1:4" x14ac:dyDescent="0.25">
      <c r="A57" s="17" t="s">
        <v>20</v>
      </c>
      <c r="B57" s="18">
        <v>6880</v>
      </c>
      <c r="C57" s="17"/>
      <c r="D57" s="17"/>
    </row>
    <row r="58" spans="1:4" s="22" customFormat="1" x14ac:dyDescent="0.25">
      <c r="B58" s="23"/>
    </row>
    <row r="59" spans="1:4" ht="27.95" customHeight="1" x14ac:dyDescent="0.25">
      <c r="A59" s="32" t="s">
        <v>23</v>
      </c>
      <c r="B59" s="32" t="s">
        <v>35</v>
      </c>
      <c r="C59" s="33" t="s">
        <v>37</v>
      </c>
      <c r="D59" s="12"/>
    </row>
    <row r="60" spans="1:4" x14ac:dyDescent="0.25">
      <c r="A60" s="12"/>
      <c r="B60" s="12"/>
      <c r="C60" s="12"/>
      <c r="D60" s="12"/>
    </row>
    <row r="61" spans="1:4" x14ac:dyDescent="0.25">
      <c r="A61" s="34" t="s">
        <v>5</v>
      </c>
      <c r="B61" s="34" t="s">
        <v>6</v>
      </c>
      <c r="C61" s="34" t="s">
        <v>7</v>
      </c>
      <c r="D61" s="27" t="s">
        <v>51</v>
      </c>
    </row>
    <row r="62" spans="1:4" x14ac:dyDescent="0.25">
      <c r="A62" s="12" t="s">
        <v>24</v>
      </c>
      <c r="B62" s="12">
        <v>113608</v>
      </c>
      <c r="C62" s="13">
        <v>960</v>
      </c>
      <c r="D62" s="12">
        <v>1</v>
      </c>
    </row>
    <row r="63" spans="1:4" x14ac:dyDescent="0.25">
      <c r="A63" s="12" t="s">
        <v>18</v>
      </c>
      <c r="B63" s="12">
        <v>16031941</v>
      </c>
      <c r="C63" s="13">
        <v>960</v>
      </c>
      <c r="D63" s="12">
        <v>1</v>
      </c>
    </row>
    <row r="64" spans="1:4" x14ac:dyDescent="0.25">
      <c r="A64" s="12"/>
      <c r="B64" s="12"/>
      <c r="C64" s="12"/>
      <c r="D64" s="12"/>
    </row>
    <row r="65" spans="1:4" x14ac:dyDescent="0.25">
      <c r="A65" s="12" t="s">
        <v>19</v>
      </c>
      <c r="B65" s="13">
        <v>960</v>
      </c>
      <c r="C65" s="12"/>
      <c r="D65" s="12"/>
    </row>
    <row r="66" spans="1:4" x14ac:dyDescent="0.25">
      <c r="A66" s="12" t="s">
        <v>4</v>
      </c>
      <c r="B66" s="12">
        <v>2</v>
      </c>
      <c r="C66" s="12"/>
      <c r="D66" s="12"/>
    </row>
    <row r="67" spans="1:4" x14ac:dyDescent="0.25">
      <c r="A67" s="12" t="s">
        <v>20</v>
      </c>
      <c r="B67" s="13">
        <v>1920</v>
      </c>
      <c r="C67" s="12"/>
      <c r="D67" s="12"/>
    </row>
    <row r="68" spans="1:4" x14ac:dyDescent="0.25">
      <c r="A68" s="22"/>
      <c r="B68" s="23"/>
      <c r="C68" s="22"/>
    </row>
    <row r="69" spans="1:4" ht="27.95" customHeight="1" x14ac:dyDescent="0.25">
      <c r="A69" s="4" t="s">
        <v>23</v>
      </c>
      <c r="B69" s="35" t="s">
        <v>35</v>
      </c>
      <c r="C69" s="36" t="s">
        <v>38</v>
      </c>
      <c r="D69" s="4"/>
    </row>
    <row r="70" spans="1:4" x14ac:dyDescent="0.25">
      <c r="A70" s="4"/>
      <c r="B70" s="4"/>
      <c r="C70" s="4"/>
      <c r="D70" s="4"/>
    </row>
    <row r="71" spans="1:4" x14ac:dyDescent="0.25">
      <c r="A71" s="37" t="s">
        <v>5</v>
      </c>
      <c r="B71" s="37" t="s">
        <v>6</v>
      </c>
      <c r="C71" s="37" t="s">
        <v>7</v>
      </c>
      <c r="D71" s="37" t="s">
        <v>51</v>
      </c>
    </row>
    <row r="72" spans="1:4" x14ac:dyDescent="0.25">
      <c r="A72" s="4" t="s">
        <v>24</v>
      </c>
      <c r="B72" s="4">
        <v>113608</v>
      </c>
      <c r="C72" s="5">
        <v>1371</v>
      </c>
      <c r="D72" s="4">
        <v>1</v>
      </c>
    </row>
    <row r="73" spans="1:4" x14ac:dyDescent="0.25">
      <c r="A73" s="4" t="s">
        <v>13</v>
      </c>
      <c r="B73" s="4">
        <v>113609</v>
      </c>
      <c r="C73" s="5">
        <v>1371</v>
      </c>
      <c r="D73" s="4">
        <v>1</v>
      </c>
    </row>
    <row r="74" spans="1:4" x14ac:dyDescent="0.25">
      <c r="A74" s="4" t="s">
        <v>17</v>
      </c>
      <c r="B74" s="4">
        <v>203216</v>
      </c>
      <c r="C74" s="5">
        <v>1371</v>
      </c>
      <c r="D74" s="4">
        <v>1</v>
      </c>
    </row>
    <row r="75" spans="1:4" x14ac:dyDescent="0.25">
      <c r="A75" s="4"/>
      <c r="B75" s="4"/>
      <c r="C75" s="5"/>
      <c r="D75" s="4"/>
    </row>
    <row r="76" spans="1:4" x14ac:dyDescent="0.25">
      <c r="A76" s="4" t="s">
        <v>19</v>
      </c>
      <c r="B76" s="5">
        <v>1371</v>
      </c>
      <c r="C76" s="4"/>
      <c r="D76" s="4"/>
    </row>
    <row r="77" spans="1:4" x14ac:dyDescent="0.25">
      <c r="A77" s="4" t="s">
        <v>4</v>
      </c>
      <c r="B77" s="4">
        <v>3</v>
      </c>
      <c r="C77" s="4"/>
      <c r="D77" s="4"/>
    </row>
    <row r="78" spans="1:4" x14ac:dyDescent="0.25">
      <c r="A78" s="4" t="s">
        <v>20</v>
      </c>
      <c r="B78" s="5">
        <v>4113</v>
      </c>
      <c r="C78" s="4"/>
      <c r="D78" s="4"/>
    </row>
    <row r="79" spans="1:4" s="22" customFormat="1" x14ac:dyDescent="0.25">
      <c r="B79" s="23"/>
    </row>
    <row r="80" spans="1:4" x14ac:dyDescent="0.25">
      <c r="A80" s="38" t="s">
        <v>25</v>
      </c>
      <c r="B80" s="40" t="s">
        <v>35</v>
      </c>
      <c r="C80" s="38" t="s">
        <v>39</v>
      </c>
      <c r="D80" s="46"/>
    </row>
    <row r="81" spans="1:4" x14ac:dyDescent="0.25">
      <c r="A81" s="38"/>
      <c r="B81" s="38"/>
      <c r="C81" s="38"/>
      <c r="D81" s="46"/>
    </row>
    <row r="82" spans="1:4" x14ac:dyDescent="0.25">
      <c r="A82" s="41" t="s">
        <v>5</v>
      </c>
      <c r="B82" s="41" t="s">
        <v>6</v>
      </c>
      <c r="C82" s="41" t="s">
        <v>7</v>
      </c>
      <c r="D82" s="46"/>
    </row>
    <row r="83" spans="1:4" x14ac:dyDescent="0.25">
      <c r="A83" s="38" t="s">
        <v>24</v>
      </c>
      <c r="B83" s="38">
        <v>113608</v>
      </c>
      <c r="C83" s="39">
        <v>100</v>
      </c>
      <c r="D83" s="46"/>
    </row>
    <row r="84" spans="1:4" x14ac:dyDescent="0.25">
      <c r="A84" s="38" t="s">
        <v>13</v>
      </c>
      <c r="B84" s="38">
        <v>113609</v>
      </c>
      <c r="C84" s="39">
        <v>25</v>
      </c>
      <c r="D84" s="46"/>
    </row>
    <row r="85" spans="1:4" x14ac:dyDescent="0.25">
      <c r="A85" s="38" t="s">
        <v>17</v>
      </c>
      <c r="B85" s="38">
        <v>203216</v>
      </c>
      <c r="C85" s="39">
        <v>25</v>
      </c>
      <c r="D85" s="46"/>
    </row>
    <row r="86" spans="1:4" x14ac:dyDescent="0.25">
      <c r="A86" s="38" t="s">
        <v>18</v>
      </c>
      <c r="B86" s="38">
        <v>16031941</v>
      </c>
      <c r="C86" s="39">
        <v>100</v>
      </c>
      <c r="D86" s="46"/>
    </row>
    <row r="87" spans="1:4" x14ac:dyDescent="0.25">
      <c r="A87" s="38"/>
      <c r="B87" s="38"/>
      <c r="C87" s="38"/>
      <c r="D87" s="46"/>
    </row>
    <row r="88" spans="1:4" x14ac:dyDescent="0.25">
      <c r="A88" s="38" t="s">
        <v>19</v>
      </c>
      <c r="B88" s="39">
        <v>250</v>
      </c>
      <c r="C88" s="38"/>
      <c r="D88" s="46"/>
    </row>
    <row r="89" spans="1:4" x14ac:dyDescent="0.25">
      <c r="A89" s="38" t="s">
        <v>4</v>
      </c>
      <c r="B89" s="38">
        <v>1</v>
      </c>
      <c r="C89" s="38"/>
      <c r="D89" s="46"/>
    </row>
    <row r="90" spans="1:4" x14ac:dyDescent="0.25">
      <c r="A90" s="38" t="s">
        <v>20</v>
      </c>
      <c r="B90" s="39">
        <v>250</v>
      </c>
      <c r="C90" s="38"/>
      <c r="D90" s="46"/>
    </row>
    <row r="91" spans="1:4" x14ac:dyDescent="0.25">
      <c r="B91" s="1"/>
    </row>
    <row r="92" spans="1:4" ht="26.25" x14ac:dyDescent="0.4">
      <c r="A92" s="70" t="s">
        <v>26</v>
      </c>
      <c r="B92" s="70"/>
    </row>
    <row r="93" spans="1:4" x14ac:dyDescent="0.25">
      <c r="A93" s="2" t="s">
        <v>1</v>
      </c>
      <c r="B93" s="3">
        <v>237523.26</v>
      </c>
    </row>
    <row r="94" spans="1:4" x14ac:dyDescent="0.25">
      <c r="A94" s="2" t="s">
        <v>2</v>
      </c>
      <c r="B94" s="3">
        <v>201894.77</v>
      </c>
    </row>
    <row r="96" spans="1:4" ht="27.95" customHeight="1" x14ac:dyDescent="0.25">
      <c r="A96" s="14" t="s">
        <v>27</v>
      </c>
      <c r="B96" s="14" t="s">
        <v>41</v>
      </c>
      <c r="C96" s="15" t="s">
        <v>40</v>
      </c>
      <c r="D96" s="17"/>
    </row>
    <row r="97" spans="1:4" x14ac:dyDescent="0.25">
      <c r="A97" s="17"/>
      <c r="B97" s="17"/>
      <c r="C97" s="17"/>
      <c r="D97" s="17"/>
    </row>
    <row r="98" spans="1:4" x14ac:dyDescent="0.25">
      <c r="A98" s="31" t="s">
        <v>5</v>
      </c>
      <c r="B98" s="31" t="s">
        <v>6</v>
      </c>
      <c r="C98" s="31" t="s">
        <v>7</v>
      </c>
      <c r="D98" s="31" t="s">
        <v>51</v>
      </c>
    </row>
    <row r="99" spans="1:4" x14ac:dyDescent="0.25">
      <c r="A99" s="17" t="s">
        <v>8</v>
      </c>
      <c r="B99" s="17">
        <v>113058</v>
      </c>
      <c r="C99" s="18">
        <v>33441.72</v>
      </c>
      <c r="D99" s="43">
        <f>C99/2572.44</f>
        <v>13</v>
      </c>
    </row>
    <row r="100" spans="1:4" x14ac:dyDescent="0.25">
      <c r="A100" s="17" t="s">
        <v>9</v>
      </c>
      <c r="B100" s="17">
        <v>113175</v>
      </c>
      <c r="C100" s="18">
        <v>61738.559999999998</v>
      </c>
      <c r="D100" s="43">
        <f t="shared" ref="D100:D111" si="2">C100/2572.44</f>
        <v>24</v>
      </c>
    </row>
    <row r="101" spans="1:4" x14ac:dyDescent="0.25">
      <c r="A101" s="17" t="s">
        <v>10</v>
      </c>
      <c r="B101" s="17">
        <v>113177</v>
      </c>
      <c r="C101" s="18">
        <v>12862.2</v>
      </c>
      <c r="D101" s="43">
        <f t="shared" si="2"/>
        <v>5</v>
      </c>
    </row>
    <row r="102" spans="1:4" x14ac:dyDescent="0.25">
      <c r="A102" s="17" t="s">
        <v>11</v>
      </c>
      <c r="B102" s="17">
        <v>113604</v>
      </c>
      <c r="C102" s="18">
        <v>7717.32</v>
      </c>
      <c r="D102" s="43">
        <f t="shared" si="2"/>
        <v>3</v>
      </c>
    </row>
    <row r="103" spans="1:4" x14ac:dyDescent="0.25">
      <c r="A103" s="17" t="s">
        <v>12</v>
      </c>
      <c r="B103" s="17">
        <v>113605</v>
      </c>
      <c r="C103" s="18">
        <v>7717.32</v>
      </c>
      <c r="D103" s="43">
        <f t="shared" si="2"/>
        <v>3</v>
      </c>
    </row>
    <row r="104" spans="1:4" x14ac:dyDescent="0.25">
      <c r="A104" s="17" t="s">
        <v>24</v>
      </c>
      <c r="B104" s="17">
        <v>113608</v>
      </c>
      <c r="C104" s="18">
        <v>15434.64</v>
      </c>
      <c r="D104" s="43">
        <f t="shared" si="2"/>
        <v>6</v>
      </c>
    </row>
    <row r="105" spans="1:4" x14ac:dyDescent="0.25">
      <c r="A105" s="17" t="s">
        <v>13</v>
      </c>
      <c r="B105" s="17">
        <v>113609</v>
      </c>
      <c r="C105" s="18">
        <v>10289.76</v>
      </c>
      <c r="D105" s="43">
        <f t="shared" si="2"/>
        <v>4</v>
      </c>
    </row>
    <row r="106" spans="1:4" x14ac:dyDescent="0.25">
      <c r="A106" s="17" t="s">
        <v>14</v>
      </c>
      <c r="B106" s="17">
        <v>113610</v>
      </c>
      <c r="C106" s="18">
        <v>5144.88</v>
      </c>
      <c r="D106" s="43">
        <f t="shared" si="2"/>
        <v>2</v>
      </c>
    </row>
    <row r="107" spans="1:4" x14ac:dyDescent="0.25">
      <c r="A107" s="17" t="s">
        <v>15</v>
      </c>
      <c r="B107" s="17">
        <v>113623</v>
      </c>
      <c r="C107" s="18">
        <v>10289.76</v>
      </c>
      <c r="D107" s="43">
        <f t="shared" si="2"/>
        <v>4</v>
      </c>
    </row>
    <row r="108" spans="1:4" x14ac:dyDescent="0.25">
      <c r="A108" s="17" t="s">
        <v>16</v>
      </c>
      <c r="B108" s="17">
        <v>162066</v>
      </c>
      <c r="C108" s="18">
        <v>7717.32</v>
      </c>
      <c r="D108" s="43">
        <f t="shared" si="2"/>
        <v>3</v>
      </c>
    </row>
    <row r="109" spans="1:4" x14ac:dyDescent="0.25">
      <c r="A109" s="17" t="s">
        <v>17</v>
      </c>
      <c r="B109" s="17">
        <v>203216</v>
      </c>
      <c r="C109" s="18">
        <v>12862.2</v>
      </c>
      <c r="D109" s="43">
        <f t="shared" si="2"/>
        <v>5</v>
      </c>
    </row>
    <row r="110" spans="1:4" x14ac:dyDescent="0.25">
      <c r="A110" s="17" t="s">
        <v>18</v>
      </c>
      <c r="B110" s="17">
        <v>16031941</v>
      </c>
      <c r="C110" s="18">
        <v>25724.400000000001</v>
      </c>
      <c r="D110" s="43">
        <f t="shared" si="2"/>
        <v>10</v>
      </c>
    </row>
    <row r="111" spans="1:4" x14ac:dyDescent="0.25">
      <c r="A111" s="17" t="s">
        <v>28</v>
      </c>
      <c r="B111" s="17">
        <v>16079126</v>
      </c>
      <c r="C111" s="18">
        <v>5144.88</v>
      </c>
      <c r="D111" s="43">
        <f t="shared" si="2"/>
        <v>2</v>
      </c>
    </row>
    <row r="112" spans="1:4" x14ac:dyDescent="0.25">
      <c r="A112" s="17"/>
      <c r="B112" s="17"/>
      <c r="C112" s="17"/>
      <c r="D112" s="17"/>
    </row>
    <row r="113" spans="1:4" x14ac:dyDescent="0.25">
      <c r="A113" s="17" t="s">
        <v>19</v>
      </c>
      <c r="B113" s="18">
        <v>2572.44</v>
      </c>
      <c r="C113" s="17"/>
      <c r="D113" s="17"/>
    </row>
    <row r="114" spans="1:4" x14ac:dyDescent="0.25">
      <c r="A114" s="17" t="s">
        <v>4</v>
      </c>
      <c r="B114" s="17">
        <v>84</v>
      </c>
      <c r="C114" s="17"/>
      <c r="D114" s="17"/>
    </row>
    <row r="115" spans="1:4" x14ac:dyDescent="0.25">
      <c r="A115" s="17" t="s">
        <v>20</v>
      </c>
      <c r="B115" s="18">
        <v>216084.96</v>
      </c>
      <c r="C115" s="17"/>
      <c r="D115" s="17"/>
    </row>
    <row r="116" spans="1:4" x14ac:dyDescent="0.25">
      <c r="B116" s="1"/>
    </row>
    <row r="117" spans="1:4" ht="27.6" customHeight="1" x14ac:dyDescent="0.25">
      <c r="A117" s="12" t="s">
        <v>27</v>
      </c>
      <c r="B117" s="12" t="s">
        <v>43</v>
      </c>
      <c r="C117" s="21" t="s">
        <v>42</v>
      </c>
      <c r="D117" s="12"/>
    </row>
    <row r="118" spans="1:4" x14ac:dyDescent="0.25">
      <c r="A118" s="12"/>
      <c r="B118" s="12"/>
      <c r="C118" s="12"/>
      <c r="D118" s="12"/>
    </row>
    <row r="119" spans="1:4" x14ac:dyDescent="0.25">
      <c r="A119" s="27" t="s">
        <v>5</v>
      </c>
      <c r="B119" s="27" t="s">
        <v>6</v>
      </c>
      <c r="C119" s="27" t="s">
        <v>7</v>
      </c>
      <c r="D119" s="27" t="s">
        <v>51</v>
      </c>
    </row>
    <row r="120" spans="1:4" x14ac:dyDescent="0.25">
      <c r="A120" s="12" t="s">
        <v>8</v>
      </c>
      <c r="B120" s="12">
        <v>113058</v>
      </c>
      <c r="C120" s="13">
        <v>1864.2</v>
      </c>
      <c r="D120" s="44">
        <f>C120/466.05</f>
        <v>4</v>
      </c>
    </row>
    <row r="121" spans="1:4" x14ac:dyDescent="0.25">
      <c r="A121" s="12" t="s">
        <v>9</v>
      </c>
      <c r="B121" s="12">
        <v>113175</v>
      </c>
      <c r="C121" s="13">
        <v>3728.4</v>
      </c>
      <c r="D121" s="44">
        <f t="shared" ref="D121:D132" si="3">C121/466.05</f>
        <v>8</v>
      </c>
    </row>
    <row r="122" spans="1:4" x14ac:dyDescent="0.25">
      <c r="A122" s="12" t="s">
        <v>10</v>
      </c>
      <c r="B122" s="12">
        <v>113177</v>
      </c>
      <c r="C122" s="13">
        <v>932.1</v>
      </c>
      <c r="D122" s="44">
        <f t="shared" si="3"/>
        <v>2</v>
      </c>
    </row>
    <row r="123" spans="1:4" x14ac:dyDescent="0.25">
      <c r="A123" s="12" t="s">
        <v>11</v>
      </c>
      <c r="B123" s="12">
        <v>113604</v>
      </c>
      <c r="C123" s="13">
        <v>466.05</v>
      </c>
      <c r="D123" s="44">
        <f t="shared" si="3"/>
        <v>1</v>
      </c>
    </row>
    <row r="124" spans="1:4" x14ac:dyDescent="0.25">
      <c r="A124" s="12" t="s">
        <v>12</v>
      </c>
      <c r="B124" s="12">
        <v>113605</v>
      </c>
      <c r="C124" s="13">
        <v>1398.15</v>
      </c>
      <c r="D124" s="44">
        <f t="shared" si="3"/>
        <v>3</v>
      </c>
    </row>
    <row r="125" spans="1:4" x14ac:dyDescent="0.25">
      <c r="A125" s="12" t="s">
        <v>24</v>
      </c>
      <c r="B125" s="12">
        <v>113608</v>
      </c>
      <c r="C125" s="13">
        <v>1864.2</v>
      </c>
      <c r="D125" s="44">
        <f t="shared" si="3"/>
        <v>4</v>
      </c>
    </row>
    <row r="126" spans="1:4" x14ac:dyDescent="0.25">
      <c r="A126" s="12" t="s">
        <v>13</v>
      </c>
      <c r="B126" s="12">
        <v>113609</v>
      </c>
      <c r="C126" s="13">
        <v>932.1</v>
      </c>
      <c r="D126" s="44">
        <f t="shared" si="3"/>
        <v>2</v>
      </c>
    </row>
    <row r="127" spans="1:4" x14ac:dyDescent="0.25">
      <c r="A127" s="12" t="s">
        <v>14</v>
      </c>
      <c r="B127" s="12">
        <v>113610</v>
      </c>
      <c r="C127" s="13">
        <v>932.1</v>
      </c>
      <c r="D127" s="44">
        <f t="shared" si="3"/>
        <v>2</v>
      </c>
    </row>
    <row r="128" spans="1:4" x14ac:dyDescent="0.25">
      <c r="A128" s="12" t="s">
        <v>15</v>
      </c>
      <c r="B128" s="12">
        <v>113623</v>
      </c>
      <c r="C128" s="13">
        <v>1864.2</v>
      </c>
      <c r="D128" s="44">
        <f t="shared" si="3"/>
        <v>4</v>
      </c>
    </row>
    <row r="129" spans="1:4" x14ac:dyDescent="0.25">
      <c r="A129" s="12" t="s">
        <v>16</v>
      </c>
      <c r="B129" s="12">
        <v>162066</v>
      </c>
      <c r="C129" s="13">
        <v>932.1</v>
      </c>
      <c r="D129" s="44">
        <f t="shared" si="3"/>
        <v>2</v>
      </c>
    </row>
    <row r="130" spans="1:4" x14ac:dyDescent="0.25">
      <c r="A130" s="12" t="s">
        <v>17</v>
      </c>
      <c r="B130" s="12">
        <v>203216</v>
      </c>
      <c r="C130" s="13">
        <v>932.1</v>
      </c>
      <c r="D130" s="44">
        <f t="shared" si="3"/>
        <v>2</v>
      </c>
    </row>
    <row r="131" spans="1:4" x14ac:dyDescent="0.25">
      <c r="A131" s="12" t="s">
        <v>18</v>
      </c>
      <c r="B131" s="12">
        <v>16031941</v>
      </c>
      <c r="C131" s="13">
        <v>4660.5</v>
      </c>
      <c r="D131" s="44">
        <f t="shared" si="3"/>
        <v>10</v>
      </c>
    </row>
    <row r="132" spans="1:4" x14ac:dyDescent="0.25">
      <c r="A132" s="12" t="s">
        <v>28</v>
      </c>
      <c r="B132" s="12">
        <v>16079126</v>
      </c>
      <c r="C132" s="13">
        <v>932.1</v>
      </c>
      <c r="D132" s="44">
        <f t="shared" si="3"/>
        <v>2</v>
      </c>
    </row>
    <row r="133" spans="1:4" x14ac:dyDescent="0.25">
      <c r="A133" s="12"/>
      <c r="B133" s="12"/>
      <c r="C133" s="12"/>
      <c r="D133" s="12"/>
    </row>
    <row r="134" spans="1:4" x14ac:dyDescent="0.25">
      <c r="A134" s="12" t="s">
        <v>19</v>
      </c>
      <c r="B134" s="13">
        <v>466.05</v>
      </c>
      <c r="C134" s="12"/>
      <c r="D134" s="12"/>
    </row>
    <row r="135" spans="1:4" x14ac:dyDescent="0.25">
      <c r="A135" s="12" t="s">
        <v>4</v>
      </c>
      <c r="B135" s="12">
        <v>46</v>
      </c>
      <c r="C135" s="12"/>
      <c r="D135" s="12"/>
    </row>
    <row r="136" spans="1:4" x14ac:dyDescent="0.25">
      <c r="A136" s="12" t="s">
        <v>20</v>
      </c>
      <c r="B136" s="13">
        <v>21438.3</v>
      </c>
      <c r="C136" s="12"/>
      <c r="D136" s="12"/>
    </row>
    <row r="137" spans="1:4" x14ac:dyDescent="0.25">
      <c r="B137" s="1"/>
    </row>
    <row r="138" spans="1:4" ht="26.25" x14ac:dyDescent="0.4">
      <c r="A138" s="71" t="s">
        <v>29</v>
      </c>
      <c r="B138" s="71"/>
    </row>
    <row r="139" spans="1:4" x14ac:dyDescent="0.25">
      <c r="A139" s="6" t="s">
        <v>1</v>
      </c>
      <c r="B139" s="8">
        <v>136834</v>
      </c>
    </row>
    <row r="140" spans="1:4" x14ac:dyDescent="0.25">
      <c r="A140" s="6" t="s">
        <v>2</v>
      </c>
      <c r="B140" s="8">
        <v>116308.9</v>
      </c>
    </row>
    <row r="142" spans="1:4" ht="60" x14ac:dyDescent="0.25">
      <c r="A142" s="14" t="s">
        <v>30</v>
      </c>
      <c r="B142" s="14" t="s">
        <v>44</v>
      </c>
      <c r="C142" s="15" t="s">
        <v>45</v>
      </c>
      <c r="D142" s="17"/>
    </row>
    <row r="143" spans="1:4" x14ac:dyDescent="0.25">
      <c r="A143" s="17"/>
      <c r="B143" s="17"/>
      <c r="C143" s="17"/>
      <c r="D143" s="17"/>
    </row>
    <row r="144" spans="1:4" s="7" customFormat="1" x14ac:dyDescent="0.25">
      <c r="A144" s="31" t="s">
        <v>5</v>
      </c>
      <c r="B144" s="31" t="s">
        <v>6</v>
      </c>
      <c r="C144" s="31" t="s">
        <v>7</v>
      </c>
      <c r="D144" s="31"/>
    </row>
    <row r="145" spans="1:4" x14ac:dyDescent="0.25">
      <c r="A145" s="17" t="s">
        <v>11</v>
      </c>
      <c r="B145" s="17">
        <v>113604</v>
      </c>
      <c r="C145" s="18">
        <v>4725</v>
      </c>
      <c r="D145" s="17"/>
    </row>
    <row r="146" spans="1:4" x14ac:dyDescent="0.25">
      <c r="A146" s="17" t="s">
        <v>14</v>
      </c>
      <c r="B146" s="17">
        <v>113610</v>
      </c>
      <c r="C146" s="18">
        <v>4867</v>
      </c>
      <c r="D146" s="17"/>
    </row>
    <row r="147" spans="1:4" x14ac:dyDescent="0.25">
      <c r="A147" s="17" t="s">
        <v>15</v>
      </c>
      <c r="B147" s="17">
        <v>113623</v>
      </c>
      <c r="C147" s="18">
        <v>5119</v>
      </c>
      <c r="D147" s="17"/>
    </row>
    <row r="148" spans="1:4" x14ac:dyDescent="0.25">
      <c r="A148" s="17" t="s">
        <v>16</v>
      </c>
      <c r="B148" s="17">
        <v>162066</v>
      </c>
      <c r="C148" s="18">
        <v>7295</v>
      </c>
      <c r="D148" s="17"/>
    </row>
    <row r="149" spans="1:4" x14ac:dyDescent="0.25">
      <c r="A149" s="17"/>
      <c r="B149" s="17"/>
      <c r="C149" s="17"/>
      <c r="D149" s="17"/>
    </row>
    <row r="150" spans="1:4" x14ac:dyDescent="0.25">
      <c r="A150" s="17" t="s">
        <v>19</v>
      </c>
      <c r="B150" s="18">
        <v>22006</v>
      </c>
      <c r="C150" s="17"/>
      <c r="D150" s="17"/>
    </row>
    <row r="151" spans="1:4" x14ac:dyDescent="0.25">
      <c r="A151" s="17" t="s">
        <v>4</v>
      </c>
      <c r="B151" s="17">
        <v>1</v>
      </c>
      <c r="C151" s="17"/>
      <c r="D151" s="17"/>
    </row>
    <row r="152" spans="1:4" x14ac:dyDescent="0.25">
      <c r="A152" s="17" t="s">
        <v>20</v>
      </c>
      <c r="B152" s="18">
        <v>22006</v>
      </c>
      <c r="C152" s="17"/>
      <c r="D152" s="17"/>
    </row>
    <row r="153" spans="1:4" s="22" customFormat="1" x14ac:dyDescent="0.25">
      <c r="B153" s="23"/>
    </row>
    <row r="154" spans="1:4" ht="90" x14ac:dyDescent="0.25">
      <c r="A154" s="12" t="s">
        <v>30</v>
      </c>
      <c r="B154" s="10" t="s">
        <v>44</v>
      </c>
      <c r="C154" s="21" t="s">
        <v>46</v>
      </c>
      <c r="D154" s="12"/>
    </row>
    <row r="155" spans="1:4" x14ac:dyDescent="0.25">
      <c r="A155" s="12"/>
      <c r="B155" s="12"/>
      <c r="C155" s="12"/>
      <c r="D155" s="12"/>
    </row>
    <row r="156" spans="1:4" x14ac:dyDescent="0.25">
      <c r="A156" s="27" t="s">
        <v>5</v>
      </c>
      <c r="B156" s="27" t="s">
        <v>6</v>
      </c>
      <c r="C156" s="27" t="s">
        <v>7</v>
      </c>
      <c r="D156" s="12"/>
    </row>
    <row r="157" spans="1:4" x14ac:dyDescent="0.25">
      <c r="A157" s="12" t="s">
        <v>8</v>
      </c>
      <c r="B157" s="12">
        <v>113058</v>
      </c>
      <c r="C157" s="13">
        <v>24590</v>
      </c>
      <c r="D157" s="12"/>
    </row>
    <row r="158" spans="1:4" x14ac:dyDescent="0.25">
      <c r="A158" s="12" t="s">
        <v>9</v>
      </c>
      <c r="B158" s="12">
        <v>113175</v>
      </c>
      <c r="C158" s="13">
        <v>20260</v>
      </c>
      <c r="D158" s="12"/>
    </row>
    <row r="159" spans="1:4" x14ac:dyDescent="0.25">
      <c r="A159" s="12" t="s">
        <v>10</v>
      </c>
      <c r="B159" s="12">
        <v>113177</v>
      </c>
      <c r="C159" s="13">
        <v>11020</v>
      </c>
      <c r="D159" s="12"/>
    </row>
    <row r="160" spans="1:4" x14ac:dyDescent="0.25">
      <c r="A160" s="12" t="s">
        <v>12</v>
      </c>
      <c r="B160" s="12">
        <v>113605</v>
      </c>
      <c r="C160" s="13">
        <v>10096</v>
      </c>
      <c r="D160" s="12"/>
    </row>
    <row r="161" spans="1:4" x14ac:dyDescent="0.25">
      <c r="A161" s="12" t="s">
        <v>24</v>
      </c>
      <c r="B161" s="12">
        <v>113608</v>
      </c>
      <c r="C161" s="13">
        <v>20420</v>
      </c>
      <c r="D161" s="12"/>
    </row>
    <row r="162" spans="1:4" x14ac:dyDescent="0.25">
      <c r="A162" s="12" t="s">
        <v>17</v>
      </c>
      <c r="B162" s="12">
        <v>203216</v>
      </c>
      <c r="C162" s="13">
        <v>9898</v>
      </c>
      <c r="D162" s="12"/>
    </row>
    <row r="163" spans="1:4" x14ac:dyDescent="0.25">
      <c r="A163" s="12"/>
      <c r="B163" s="12"/>
      <c r="C163" s="12"/>
      <c r="D163" s="12"/>
    </row>
    <row r="164" spans="1:4" x14ac:dyDescent="0.25">
      <c r="A164" s="12" t="s">
        <v>19</v>
      </c>
      <c r="B164" s="13">
        <v>96284</v>
      </c>
      <c r="C164" s="12"/>
      <c r="D164" s="12"/>
    </row>
    <row r="165" spans="1:4" x14ac:dyDescent="0.25">
      <c r="A165" s="12" t="s">
        <v>4</v>
      </c>
      <c r="B165" s="12">
        <v>1</v>
      </c>
      <c r="C165" s="12"/>
      <c r="D165" s="12"/>
    </row>
    <row r="166" spans="1:4" x14ac:dyDescent="0.25">
      <c r="A166" s="12" t="s">
        <v>20</v>
      </c>
      <c r="B166" s="13">
        <v>96284</v>
      </c>
      <c r="C166" s="12"/>
      <c r="D166" s="12"/>
    </row>
    <row r="167" spans="1:4" s="22" customFormat="1" x14ac:dyDescent="0.25">
      <c r="B167" s="23"/>
    </row>
    <row r="168" spans="1:4" ht="75" x14ac:dyDescent="0.25">
      <c r="A168" s="4" t="s">
        <v>30</v>
      </c>
      <c r="B168" s="4" t="s">
        <v>48</v>
      </c>
      <c r="C168" s="36" t="s">
        <v>47</v>
      </c>
      <c r="D168" s="4"/>
    </row>
    <row r="169" spans="1:4" x14ac:dyDescent="0.25">
      <c r="A169" s="4"/>
      <c r="B169" s="4"/>
      <c r="C169" s="36"/>
      <c r="D169" s="4"/>
    </row>
    <row r="170" spans="1:4" x14ac:dyDescent="0.25">
      <c r="A170" s="37" t="s">
        <v>5</v>
      </c>
      <c r="B170" s="37" t="s">
        <v>6</v>
      </c>
      <c r="C170" s="37" t="s">
        <v>7</v>
      </c>
      <c r="D170" s="4"/>
    </row>
    <row r="171" spans="1:4" x14ac:dyDescent="0.25">
      <c r="A171" s="4" t="s">
        <v>13</v>
      </c>
      <c r="B171" s="4">
        <v>113609</v>
      </c>
      <c r="C171" s="5">
        <v>9671</v>
      </c>
      <c r="D171" s="4"/>
    </row>
    <row r="172" spans="1:4" x14ac:dyDescent="0.25">
      <c r="A172" s="4" t="s">
        <v>18</v>
      </c>
      <c r="B172" s="4">
        <v>16031941</v>
      </c>
      <c r="C172" s="5">
        <v>8873</v>
      </c>
      <c r="D172" s="4"/>
    </row>
    <row r="173" spans="1:4" x14ac:dyDescent="0.25">
      <c r="A173" s="4"/>
      <c r="B173" s="4"/>
      <c r="C173" s="4"/>
      <c r="D173" s="4"/>
    </row>
    <row r="174" spans="1:4" x14ac:dyDescent="0.25">
      <c r="A174" s="4" t="s">
        <v>19</v>
      </c>
      <c r="B174" s="5">
        <v>18544</v>
      </c>
      <c r="C174" s="4"/>
      <c r="D174" s="4"/>
    </row>
    <row r="175" spans="1:4" x14ac:dyDescent="0.25">
      <c r="A175" s="4" t="s">
        <v>4</v>
      </c>
      <c r="B175" s="4">
        <v>1</v>
      </c>
      <c r="C175" s="4"/>
      <c r="D175" s="4"/>
    </row>
    <row r="176" spans="1:4" x14ac:dyDescent="0.25">
      <c r="A176" s="4" t="s">
        <v>20</v>
      </c>
      <c r="B176" s="5">
        <v>18544</v>
      </c>
      <c r="C176" s="4"/>
      <c r="D176" s="4"/>
    </row>
    <row r="177" spans="1:4" s="22" customFormat="1" x14ac:dyDescent="0.25">
      <c r="B177" s="23"/>
    </row>
    <row r="178" spans="1:4" ht="26.25" x14ac:dyDescent="0.4">
      <c r="A178" s="71" t="s">
        <v>31</v>
      </c>
      <c r="B178" s="71"/>
    </row>
    <row r="179" spans="1:4" x14ac:dyDescent="0.25">
      <c r="A179" s="6" t="s">
        <v>1</v>
      </c>
      <c r="B179" s="8">
        <v>135846</v>
      </c>
    </row>
    <row r="180" spans="1:4" x14ac:dyDescent="0.25">
      <c r="A180" s="6" t="s">
        <v>2</v>
      </c>
      <c r="B180" s="8">
        <v>115469.1</v>
      </c>
    </row>
    <row r="181" spans="1:4" ht="13.5" customHeight="1" x14ac:dyDescent="0.25"/>
    <row r="182" spans="1:4" ht="30" x14ac:dyDescent="0.25">
      <c r="A182" s="17" t="s">
        <v>30</v>
      </c>
      <c r="B182" s="17" t="s">
        <v>50</v>
      </c>
      <c r="C182" s="42" t="s">
        <v>49</v>
      </c>
      <c r="D182" s="17"/>
    </row>
    <row r="183" spans="1:4" x14ac:dyDescent="0.25">
      <c r="A183" s="17"/>
      <c r="B183" s="17"/>
      <c r="C183" s="17"/>
      <c r="D183" s="17"/>
    </row>
    <row r="184" spans="1:4" s="7" customFormat="1" x14ac:dyDescent="0.25">
      <c r="A184" s="31" t="s">
        <v>5</v>
      </c>
      <c r="B184" s="31" t="s">
        <v>6</v>
      </c>
      <c r="C184" s="31" t="s">
        <v>7</v>
      </c>
      <c r="D184" s="31"/>
    </row>
    <row r="185" spans="1:4" x14ac:dyDescent="0.25">
      <c r="A185" s="17" t="s">
        <v>8</v>
      </c>
      <c r="B185" s="17">
        <v>113058</v>
      </c>
      <c r="C185" s="18">
        <v>37223</v>
      </c>
      <c r="D185" s="17"/>
    </row>
    <row r="186" spans="1:4" x14ac:dyDescent="0.25">
      <c r="A186" s="17" t="s">
        <v>9</v>
      </c>
      <c r="B186" s="17">
        <v>113175</v>
      </c>
      <c r="C186" s="18">
        <v>46022</v>
      </c>
      <c r="D186" s="17"/>
    </row>
    <row r="187" spans="1:4" x14ac:dyDescent="0.25">
      <c r="A187" s="17" t="s">
        <v>24</v>
      </c>
      <c r="B187" s="17">
        <v>113608</v>
      </c>
      <c r="C187" s="18">
        <v>23520</v>
      </c>
      <c r="D187" s="17"/>
    </row>
    <row r="188" spans="1:4" x14ac:dyDescent="0.25">
      <c r="A188" s="17" t="s">
        <v>17</v>
      </c>
      <c r="B188" s="17">
        <v>203216</v>
      </c>
      <c r="C188" s="18">
        <v>21381</v>
      </c>
      <c r="D188" s="17"/>
    </row>
    <row r="189" spans="1:4" x14ac:dyDescent="0.25">
      <c r="A189" s="17" t="s">
        <v>28</v>
      </c>
      <c r="B189" s="17">
        <v>16079126</v>
      </c>
      <c r="C189" s="18">
        <v>7700</v>
      </c>
      <c r="D189" s="17"/>
    </row>
    <row r="190" spans="1:4" x14ac:dyDescent="0.25">
      <c r="A190" s="17"/>
      <c r="B190" s="17"/>
      <c r="C190" s="17"/>
      <c r="D190" s="17"/>
    </row>
    <row r="191" spans="1:4" x14ac:dyDescent="0.25">
      <c r="A191" s="17" t="s">
        <v>19</v>
      </c>
      <c r="B191" s="18">
        <v>135846</v>
      </c>
      <c r="C191" s="17"/>
      <c r="D191" s="17"/>
    </row>
    <row r="192" spans="1:4" x14ac:dyDescent="0.25">
      <c r="A192" s="17" t="s">
        <v>4</v>
      </c>
      <c r="B192" s="17">
        <v>1</v>
      </c>
      <c r="C192" s="17"/>
      <c r="D192" s="17"/>
    </row>
    <row r="193" spans="1:4" x14ac:dyDescent="0.25">
      <c r="A193" s="17" t="s">
        <v>20</v>
      </c>
      <c r="B193" s="18">
        <v>135846</v>
      </c>
      <c r="C193" s="17"/>
      <c r="D193" s="17"/>
    </row>
    <row r="195" spans="1:4" x14ac:dyDescent="0.25">
      <c r="B195" s="1"/>
    </row>
    <row r="196" spans="1:4" x14ac:dyDescent="0.25">
      <c r="B196" s="1"/>
    </row>
    <row r="197" spans="1:4" x14ac:dyDescent="0.25">
      <c r="B197" s="1"/>
    </row>
  </sheetData>
  <mergeCells count="5">
    <mergeCell ref="A1:B1"/>
    <mergeCell ref="A45:B45"/>
    <mergeCell ref="A92:B92"/>
    <mergeCell ref="A138:B138"/>
    <mergeCell ref="A178:B17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7"/>
  <sheetViews>
    <sheetView workbookViewId="0">
      <selection activeCell="E30" sqref="E29:E30"/>
    </sheetView>
  </sheetViews>
  <sheetFormatPr defaultRowHeight="15" x14ac:dyDescent="0.25"/>
  <cols>
    <col min="1" max="1" width="45.140625" bestFit="1" customWidth="1"/>
    <col min="2" max="2" width="42.140625" bestFit="1" customWidth="1"/>
    <col min="3" max="3" width="27.5703125" customWidth="1"/>
    <col min="4" max="4" width="10.7109375" bestFit="1" customWidth="1"/>
    <col min="5" max="5" width="74.140625" customWidth="1"/>
  </cols>
  <sheetData>
    <row r="1" spans="1:5" ht="26.25" x14ac:dyDescent="0.25">
      <c r="A1" s="69" t="s">
        <v>0</v>
      </c>
      <c r="B1" s="69"/>
    </row>
    <row r="2" spans="1:5" x14ac:dyDescent="0.25">
      <c r="A2" s="6" t="s">
        <v>1</v>
      </c>
      <c r="B2" s="8">
        <v>38304.25</v>
      </c>
    </row>
    <row r="3" spans="1:5" x14ac:dyDescent="0.25">
      <c r="A3" s="6" t="s">
        <v>2</v>
      </c>
      <c r="B3" s="8">
        <v>32558.61</v>
      </c>
    </row>
    <row r="4" spans="1:5" x14ac:dyDescent="0.25">
      <c r="A4" s="9"/>
      <c r="B4" s="9"/>
      <c r="C4" s="9"/>
    </row>
    <row r="5" spans="1:5" ht="27.95" customHeight="1" x14ac:dyDescent="0.25">
      <c r="A5" s="14" t="s">
        <v>3</v>
      </c>
      <c r="B5" s="14" t="s">
        <v>32</v>
      </c>
      <c r="C5" s="15" t="s">
        <v>33</v>
      </c>
      <c r="D5" s="17"/>
      <c r="E5" s="47" t="s">
        <v>52</v>
      </c>
    </row>
    <row r="6" spans="1:5" ht="15" customHeight="1" x14ac:dyDescent="0.25">
      <c r="A6" s="14"/>
      <c r="B6" s="14"/>
      <c r="C6" s="15"/>
      <c r="D6" s="17"/>
    </row>
    <row r="7" spans="1:5" s="7" customFormat="1" x14ac:dyDescent="0.25">
      <c r="A7" s="20" t="s">
        <v>5</v>
      </c>
      <c r="B7" s="20" t="s">
        <v>6</v>
      </c>
      <c r="C7" s="20" t="s">
        <v>7</v>
      </c>
      <c r="D7" s="31" t="s">
        <v>51</v>
      </c>
    </row>
    <row r="8" spans="1:5" x14ac:dyDescent="0.25">
      <c r="A8" s="48" t="s">
        <v>8</v>
      </c>
      <c r="B8" s="48">
        <v>113058</v>
      </c>
      <c r="C8" s="49">
        <v>3627.25</v>
      </c>
      <c r="D8" s="50">
        <f>C8/B20</f>
        <v>11</v>
      </c>
      <c r="E8" s="51" t="s">
        <v>57</v>
      </c>
    </row>
    <row r="9" spans="1:5" x14ac:dyDescent="0.25">
      <c r="A9" s="14" t="s">
        <v>9</v>
      </c>
      <c r="B9" s="14">
        <v>113175</v>
      </c>
      <c r="C9" s="16">
        <v>4616.5</v>
      </c>
      <c r="D9" s="43">
        <f>C9/329.75</f>
        <v>14</v>
      </c>
    </row>
    <row r="10" spans="1:5" x14ac:dyDescent="0.25">
      <c r="A10" s="14" t="s">
        <v>10</v>
      </c>
      <c r="B10" s="14">
        <v>113177</v>
      </c>
      <c r="C10" s="16">
        <v>1648.75</v>
      </c>
      <c r="D10" s="43">
        <f t="shared" ref="D10:D18" si="0">C10/329.75</f>
        <v>5</v>
      </c>
    </row>
    <row r="11" spans="1:5" x14ac:dyDescent="0.25">
      <c r="A11" s="14" t="s">
        <v>11</v>
      </c>
      <c r="B11" s="14">
        <v>113604</v>
      </c>
      <c r="C11" s="16">
        <v>2308.25</v>
      </c>
      <c r="D11" s="43">
        <f t="shared" si="0"/>
        <v>7</v>
      </c>
    </row>
    <row r="12" spans="1:5" x14ac:dyDescent="0.25">
      <c r="A12" s="14" t="s">
        <v>12</v>
      </c>
      <c r="B12" s="14">
        <v>113605</v>
      </c>
      <c r="C12" s="16">
        <v>4286.75</v>
      </c>
      <c r="D12" s="43">
        <f t="shared" si="0"/>
        <v>13</v>
      </c>
    </row>
    <row r="13" spans="1:5" x14ac:dyDescent="0.25">
      <c r="A13" s="14" t="s">
        <v>13</v>
      </c>
      <c r="B13" s="14">
        <v>113609</v>
      </c>
      <c r="C13" s="16">
        <v>1978.5</v>
      </c>
      <c r="D13" s="43">
        <f t="shared" si="0"/>
        <v>6</v>
      </c>
    </row>
    <row r="14" spans="1:5" x14ac:dyDescent="0.25">
      <c r="A14" s="14" t="s">
        <v>14</v>
      </c>
      <c r="B14" s="14">
        <v>113610</v>
      </c>
      <c r="C14" s="16">
        <v>3297.5</v>
      </c>
      <c r="D14" s="43">
        <f t="shared" si="0"/>
        <v>10</v>
      </c>
    </row>
    <row r="15" spans="1:5" x14ac:dyDescent="0.25">
      <c r="A15" s="14" t="s">
        <v>15</v>
      </c>
      <c r="B15" s="14">
        <v>113623</v>
      </c>
      <c r="C15" s="16">
        <v>1978.5</v>
      </c>
      <c r="D15" s="43">
        <f t="shared" si="0"/>
        <v>6</v>
      </c>
    </row>
    <row r="16" spans="1:5" x14ac:dyDescent="0.25">
      <c r="A16" s="14" t="s">
        <v>16</v>
      </c>
      <c r="B16" s="14">
        <v>162066</v>
      </c>
      <c r="C16" s="16">
        <v>2308.25</v>
      </c>
      <c r="D16" s="43">
        <f t="shared" si="0"/>
        <v>7</v>
      </c>
    </row>
    <row r="17" spans="1:5" x14ac:dyDescent="0.25">
      <c r="A17" s="14" t="s">
        <v>17</v>
      </c>
      <c r="B17" s="14">
        <v>203216</v>
      </c>
      <c r="C17" s="16">
        <v>4286.75</v>
      </c>
      <c r="D17" s="43">
        <f t="shared" si="0"/>
        <v>13</v>
      </c>
    </row>
    <row r="18" spans="1:5" x14ac:dyDescent="0.25">
      <c r="A18" s="48" t="s">
        <v>18</v>
      </c>
      <c r="B18" s="48">
        <v>16031941</v>
      </c>
      <c r="C18" s="49">
        <v>2967.75</v>
      </c>
      <c r="D18" s="55">
        <f t="shared" si="0"/>
        <v>9</v>
      </c>
      <c r="E18" s="51" t="s">
        <v>53</v>
      </c>
    </row>
    <row r="19" spans="1:5" x14ac:dyDescent="0.25">
      <c r="A19" s="14"/>
      <c r="B19" s="14"/>
      <c r="C19" s="16"/>
      <c r="D19" s="17"/>
    </row>
    <row r="20" spans="1:5" x14ac:dyDescent="0.25">
      <c r="A20" s="17" t="s">
        <v>19</v>
      </c>
      <c r="B20" s="18">
        <v>329.75</v>
      </c>
      <c r="C20" s="17"/>
      <c r="D20" s="17"/>
    </row>
    <row r="21" spans="1:5" x14ac:dyDescent="0.25">
      <c r="A21" s="17" t="s">
        <v>4</v>
      </c>
      <c r="B21" s="17">
        <v>101</v>
      </c>
      <c r="C21" s="17"/>
      <c r="D21" s="17"/>
    </row>
    <row r="22" spans="1:5" x14ac:dyDescent="0.25">
      <c r="A22" s="17" t="s">
        <v>20</v>
      </c>
      <c r="B22" s="18">
        <v>33304.75</v>
      </c>
      <c r="C22" s="17"/>
      <c r="D22" s="17"/>
    </row>
    <row r="23" spans="1:5" s="24" customFormat="1" x14ac:dyDescent="0.25">
      <c r="B23" s="25"/>
    </row>
    <row r="24" spans="1:5" ht="27.95" customHeight="1" x14ac:dyDescent="0.25">
      <c r="A24" s="10" t="s">
        <v>21</v>
      </c>
      <c r="B24" s="10" t="s">
        <v>32</v>
      </c>
      <c r="C24" s="11" t="s">
        <v>34</v>
      </c>
      <c r="D24" s="12"/>
      <c r="E24" s="47" t="s">
        <v>52</v>
      </c>
    </row>
    <row r="25" spans="1:5" ht="15.6" customHeight="1" x14ac:dyDescent="0.25">
      <c r="A25" s="10"/>
      <c r="B25" s="10"/>
      <c r="C25" s="11"/>
      <c r="D25" s="12"/>
    </row>
    <row r="26" spans="1:5" x14ac:dyDescent="0.25">
      <c r="A26" s="27" t="s">
        <v>5</v>
      </c>
      <c r="B26" s="27" t="s">
        <v>6</v>
      </c>
      <c r="C26" s="27" t="s">
        <v>7</v>
      </c>
      <c r="D26" s="27" t="s">
        <v>51</v>
      </c>
    </row>
    <row r="27" spans="1:5" x14ac:dyDescent="0.25">
      <c r="A27" s="52" t="s">
        <v>8</v>
      </c>
      <c r="B27" s="52">
        <v>113058</v>
      </c>
      <c r="C27" s="53">
        <v>544.5</v>
      </c>
      <c r="D27" s="54">
        <f>C27/49.5</f>
        <v>11</v>
      </c>
      <c r="E27" s="51" t="s">
        <v>57</v>
      </c>
    </row>
    <row r="28" spans="1:5" x14ac:dyDescent="0.25">
      <c r="A28" s="12" t="s">
        <v>9</v>
      </c>
      <c r="B28" s="12">
        <v>113175</v>
      </c>
      <c r="C28" s="13">
        <v>693</v>
      </c>
      <c r="D28" s="45">
        <f t="shared" ref="D28:D37" si="1">C28/49.5</f>
        <v>14</v>
      </c>
    </row>
    <row r="29" spans="1:5" x14ac:dyDescent="0.25">
      <c r="A29" s="12" t="s">
        <v>10</v>
      </c>
      <c r="B29" s="12">
        <v>113177</v>
      </c>
      <c r="C29" s="13">
        <v>247.5</v>
      </c>
      <c r="D29" s="45">
        <f t="shared" si="1"/>
        <v>5</v>
      </c>
    </row>
    <row r="30" spans="1:5" x14ac:dyDescent="0.25">
      <c r="A30" s="12" t="s">
        <v>11</v>
      </c>
      <c r="B30" s="12">
        <v>113604</v>
      </c>
      <c r="C30" s="13">
        <v>346.5</v>
      </c>
      <c r="D30" s="45">
        <f t="shared" si="1"/>
        <v>7</v>
      </c>
    </row>
    <row r="31" spans="1:5" x14ac:dyDescent="0.25">
      <c r="A31" s="12" t="s">
        <v>12</v>
      </c>
      <c r="B31" s="12">
        <v>113605</v>
      </c>
      <c r="C31" s="13">
        <v>643.5</v>
      </c>
      <c r="D31" s="45">
        <f t="shared" si="1"/>
        <v>13</v>
      </c>
    </row>
    <row r="32" spans="1:5" x14ac:dyDescent="0.25">
      <c r="A32" s="12" t="s">
        <v>13</v>
      </c>
      <c r="B32" s="12">
        <v>113609</v>
      </c>
      <c r="C32" s="13">
        <v>297</v>
      </c>
      <c r="D32" s="45">
        <f t="shared" si="1"/>
        <v>6</v>
      </c>
    </row>
    <row r="33" spans="1:5" x14ac:dyDescent="0.25">
      <c r="A33" s="12" t="s">
        <v>14</v>
      </c>
      <c r="B33" s="12">
        <v>113610</v>
      </c>
      <c r="C33" s="13">
        <v>495</v>
      </c>
      <c r="D33" s="45">
        <f t="shared" si="1"/>
        <v>10</v>
      </c>
    </row>
    <row r="34" spans="1:5" x14ac:dyDescent="0.25">
      <c r="A34" s="12" t="s">
        <v>15</v>
      </c>
      <c r="B34" s="12">
        <v>113623</v>
      </c>
      <c r="C34" s="13">
        <v>297</v>
      </c>
      <c r="D34" s="45">
        <f t="shared" si="1"/>
        <v>6</v>
      </c>
    </row>
    <row r="35" spans="1:5" x14ac:dyDescent="0.25">
      <c r="A35" s="12" t="s">
        <v>16</v>
      </c>
      <c r="B35" s="12">
        <v>162066</v>
      </c>
      <c r="C35" s="13">
        <v>346.5</v>
      </c>
      <c r="D35" s="45">
        <f t="shared" si="1"/>
        <v>7</v>
      </c>
    </row>
    <row r="36" spans="1:5" x14ac:dyDescent="0.25">
      <c r="A36" s="12" t="s">
        <v>17</v>
      </c>
      <c r="B36" s="12">
        <v>203216</v>
      </c>
      <c r="C36" s="13">
        <v>643.5</v>
      </c>
      <c r="D36" s="45">
        <f t="shared" si="1"/>
        <v>13</v>
      </c>
    </row>
    <row r="37" spans="1:5" x14ac:dyDescent="0.25">
      <c r="A37" s="52" t="s">
        <v>18</v>
      </c>
      <c r="B37" s="52">
        <v>16031941</v>
      </c>
      <c r="C37" s="53">
        <v>445.5</v>
      </c>
      <c r="D37" s="54">
        <f t="shared" si="1"/>
        <v>9</v>
      </c>
      <c r="E37" s="51" t="s">
        <v>54</v>
      </c>
    </row>
    <row r="38" spans="1:5" x14ac:dyDescent="0.25">
      <c r="A38" s="12"/>
      <c r="B38" s="12"/>
      <c r="C38" s="13"/>
      <c r="D38" s="12"/>
    </row>
    <row r="39" spans="1:5" x14ac:dyDescent="0.25">
      <c r="A39" s="12" t="s">
        <v>19</v>
      </c>
      <c r="B39" s="13">
        <v>49.5</v>
      </c>
      <c r="C39" s="12"/>
      <c r="D39" s="12"/>
    </row>
    <row r="40" spans="1:5" x14ac:dyDescent="0.25">
      <c r="A40" s="12" t="s">
        <v>4</v>
      </c>
      <c r="B40" s="12">
        <v>101</v>
      </c>
      <c r="C40" s="12"/>
      <c r="D40" s="12"/>
    </row>
    <row r="41" spans="1:5" x14ac:dyDescent="0.25">
      <c r="A41" s="12" t="s">
        <v>20</v>
      </c>
      <c r="B41" s="13">
        <v>4999.5</v>
      </c>
      <c r="C41" s="12"/>
      <c r="D41" s="12"/>
    </row>
    <row r="42" spans="1:5" s="22" customFormat="1" x14ac:dyDescent="0.25">
      <c r="B42" s="23"/>
    </row>
    <row r="43" spans="1:5" s="22" customFormat="1" x14ac:dyDescent="0.25">
      <c r="B43" s="23"/>
    </row>
    <row r="44" spans="1:5" s="22" customFormat="1" x14ac:dyDescent="0.25">
      <c r="B44" s="23"/>
    </row>
    <row r="45" spans="1:5" ht="26.25" x14ac:dyDescent="0.25">
      <c r="A45" s="69" t="s">
        <v>22</v>
      </c>
      <c r="B45" s="69"/>
    </row>
    <row r="46" spans="1:5" x14ac:dyDescent="0.25">
      <c r="A46" s="6" t="s">
        <v>1</v>
      </c>
      <c r="B46" s="8">
        <v>13163</v>
      </c>
    </row>
    <row r="47" spans="1:5" x14ac:dyDescent="0.25">
      <c r="A47" s="6" t="s">
        <v>2</v>
      </c>
      <c r="B47" s="8">
        <v>11188.55</v>
      </c>
    </row>
    <row r="48" spans="1:5" x14ac:dyDescent="0.25">
      <c r="B48" s="1"/>
    </row>
    <row r="49" spans="1:5" ht="27.95" customHeight="1" x14ac:dyDescent="0.25">
      <c r="A49" s="28" t="s">
        <v>23</v>
      </c>
      <c r="B49" s="28" t="s">
        <v>35</v>
      </c>
      <c r="C49" s="29" t="s">
        <v>36</v>
      </c>
      <c r="D49" s="17"/>
      <c r="E49" s="47" t="s">
        <v>52</v>
      </c>
    </row>
    <row r="50" spans="1:5" x14ac:dyDescent="0.25">
      <c r="A50" s="17"/>
      <c r="B50" s="17"/>
      <c r="C50" s="17"/>
      <c r="D50" s="17"/>
    </row>
    <row r="51" spans="1:5" x14ac:dyDescent="0.25">
      <c r="A51" s="31" t="s">
        <v>5</v>
      </c>
      <c r="B51" s="31" t="s">
        <v>6</v>
      </c>
      <c r="C51" s="31" t="s">
        <v>7</v>
      </c>
      <c r="D51" s="31" t="s">
        <v>51</v>
      </c>
    </row>
    <row r="52" spans="1:5" x14ac:dyDescent="0.25">
      <c r="A52" s="17" t="s">
        <v>24</v>
      </c>
      <c r="B52" s="17">
        <v>113608</v>
      </c>
      <c r="C52" s="18">
        <v>3440</v>
      </c>
      <c r="D52" s="17">
        <v>1</v>
      </c>
    </row>
    <row r="53" spans="1:5" x14ac:dyDescent="0.25">
      <c r="A53" s="17" t="s">
        <v>18</v>
      </c>
      <c r="B53" s="17">
        <v>16031941</v>
      </c>
      <c r="C53" s="18">
        <v>3440</v>
      </c>
      <c r="D53" s="17">
        <v>1</v>
      </c>
    </row>
    <row r="54" spans="1:5" x14ac:dyDescent="0.25">
      <c r="A54" s="17"/>
      <c r="B54" s="17"/>
      <c r="C54" s="18"/>
      <c r="D54" s="17"/>
    </row>
    <row r="55" spans="1:5" x14ac:dyDescent="0.25">
      <c r="A55" s="17" t="s">
        <v>19</v>
      </c>
      <c r="B55" s="18">
        <v>3440</v>
      </c>
      <c r="C55" s="17"/>
      <c r="D55" s="17"/>
    </row>
    <row r="56" spans="1:5" x14ac:dyDescent="0.25">
      <c r="A56" s="17" t="s">
        <v>4</v>
      </c>
      <c r="B56" s="17">
        <v>2</v>
      </c>
      <c r="C56" s="17"/>
      <c r="D56" s="17"/>
    </row>
    <row r="57" spans="1:5" x14ac:dyDescent="0.25">
      <c r="A57" s="17" t="s">
        <v>20</v>
      </c>
      <c r="B57" s="18">
        <v>6880</v>
      </c>
      <c r="C57" s="17"/>
      <c r="D57" s="17"/>
    </row>
    <row r="58" spans="1:5" s="22" customFormat="1" x14ac:dyDescent="0.25">
      <c r="B58" s="23"/>
    </row>
    <row r="59" spans="1:5" ht="27.95" customHeight="1" x14ac:dyDescent="0.25">
      <c r="A59" s="32" t="s">
        <v>23</v>
      </c>
      <c r="B59" s="32" t="s">
        <v>35</v>
      </c>
      <c r="C59" s="33" t="s">
        <v>37</v>
      </c>
      <c r="D59" s="12"/>
      <c r="E59" s="47" t="s">
        <v>52</v>
      </c>
    </row>
    <row r="60" spans="1:5" x14ac:dyDescent="0.25">
      <c r="A60" s="12"/>
      <c r="B60" s="12"/>
      <c r="C60" s="12"/>
      <c r="D60" s="12"/>
    </row>
    <row r="61" spans="1:5" x14ac:dyDescent="0.25">
      <c r="A61" s="27" t="s">
        <v>5</v>
      </c>
      <c r="B61" s="27" t="s">
        <v>6</v>
      </c>
      <c r="C61" s="27" t="s">
        <v>7</v>
      </c>
      <c r="D61" s="27" t="s">
        <v>51</v>
      </c>
    </row>
    <row r="62" spans="1:5" x14ac:dyDescent="0.25">
      <c r="A62" s="12" t="s">
        <v>24</v>
      </c>
      <c r="B62" s="12">
        <v>113608</v>
      </c>
      <c r="C62" s="13">
        <v>960</v>
      </c>
      <c r="D62" s="12">
        <v>1</v>
      </c>
    </row>
    <row r="63" spans="1:5" x14ac:dyDescent="0.25">
      <c r="A63" s="12" t="s">
        <v>18</v>
      </c>
      <c r="B63" s="12">
        <v>16031941</v>
      </c>
      <c r="C63" s="13">
        <v>960</v>
      </c>
      <c r="D63" s="12">
        <v>1</v>
      </c>
    </row>
    <row r="64" spans="1:5" x14ac:dyDescent="0.25">
      <c r="A64" s="12"/>
      <c r="B64" s="12"/>
      <c r="C64" s="12"/>
      <c r="D64" s="12"/>
    </row>
    <row r="65" spans="1:5" x14ac:dyDescent="0.25">
      <c r="A65" s="12" t="s">
        <v>19</v>
      </c>
      <c r="B65" s="13">
        <v>960</v>
      </c>
      <c r="C65" s="12"/>
      <c r="D65" s="12"/>
    </row>
    <row r="66" spans="1:5" x14ac:dyDescent="0.25">
      <c r="A66" s="12" t="s">
        <v>4</v>
      </c>
      <c r="B66" s="12">
        <v>2</v>
      </c>
      <c r="C66" s="12"/>
      <c r="D66" s="12"/>
    </row>
    <row r="67" spans="1:5" x14ac:dyDescent="0.25">
      <c r="A67" s="12" t="s">
        <v>20</v>
      </c>
      <c r="B67" s="13">
        <v>1920</v>
      </c>
      <c r="C67" s="12"/>
      <c r="D67" s="12"/>
    </row>
    <row r="68" spans="1:5" x14ac:dyDescent="0.25">
      <c r="A68" s="22"/>
      <c r="B68" s="23"/>
      <c r="C68" s="22"/>
    </row>
    <row r="69" spans="1:5" ht="27.95" customHeight="1" x14ac:dyDescent="0.25">
      <c r="A69" s="4" t="s">
        <v>23</v>
      </c>
      <c r="B69" s="35" t="s">
        <v>35</v>
      </c>
      <c r="C69" s="36" t="s">
        <v>38</v>
      </c>
      <c r="D69" s="4"/>
      <c r="E69" s="47" t="s">
        <v>52</v>
      </c>
    </row>
    <row r="70" spans="1:5" x14ac:dyDescent="0.25">
      <c r="A70" s="4"/>
      <c r="B70" s="4"/>
      <c r="C70" s="4"/>
      <c r="D70" s="4"/>
    </row>
    <row r="71" spans="1:5" x14ac:dyDescent="0.25">
      <c r="A71" s="37" t="s">
        <v>5</v>
      </c>
      <c r="B71" s="37" t="s">
        <v>6</v>
      </c>
      <c r="C71" s="37" t="s">
        <v>7</v>
      </c>
      <c r="D71" s="37" t="s">
        <v>51</v>
      </c>
    </row>
    <row r="72" spans="1:5" x14ac:dyDescent="0.25">
      <c r="A72" s="4" t="s">
        <v>24</v>
      </c>
      <c r="B72" s="4">
        <v>113608</v>
      </c>
      <c r="C72" s="5">
        <v>1371</v>
      </c>
      <c r="D72" s="4">
        <v>1</v>
      </c>
    </row>
    <row r="73" spans="1:5" x14ac:dyDescent="0.25">
      <c r="A73" s="4" t="s">
        <v>13</v>
      </c>
      <c r="B73" s="4">
        <v>113609</v>
      </c>
      <c r="C73" s="5">
        <v>1371</v>
      </c>
      <c r="D73" s="4">
        <v>1</v>
      </c>
    </row>
    <row r="74" spans="1:5" x14ac:dyDescent="0.25">
      <c r="A74" s="58" t="s">
        <v>17</v>
      </c>
      <c r="B74" s="58">
        <v>203216</v>
      </c>
      <c r="C74" s="59">
        <v>1371</v>
      </c>
      <c r="D74" s="58">
        <v>1</v>
      </c>
      <c r="E74" s="51" t="s">
        <v>56</v>
      </c>
    </row>
    <row r="75" spans="1:5" x14ac:dyDescent="0.25">
      <c r="A75" s="4"/>
      <c r="B75" s="4"/>
      <c r="C75" s="5"/>
      <c r="D75" s="4"/>
    </row>
    <row r="76" spans="1:5" x14ac:dyDescent="0.25">
      <c r="A76" s="4" t="s">
        <v>19</v>
      </c>
      <c r="B76" s="5">
        <v>1371</v>
      </c>
      <c r="C76" s="4"/>
      <c r="D76" s="4"/>
    </row>
    <row r="77" spans="1:5" x14ac:dyDescent="0.25">
      <c r="A77" s="4" t="s">
        <v>4</v>
      </c>
      <c r="B77" s="4">
        <v>3</v>
      </c>
      <c r="C77" s="4"/>
      <c r="D77" s="4"/>
    </row>
    <row r="78" spans="1:5" x14ac:dyDescent="0.25">
      <c r="A78" s="4" t="s">
        <v>20</v>
      </c>
      <c r="B78" s="5">
        <v>4113</v>
      </c>
      <c r="C78" s="4"/>
      <c r="D78" s="4"/>
    </row>
    <row r="79" spans="1:5" s="22" customFormat="1" x14ac:dyDescent="0.25">
      <c r="B79" s="23"/>
    </row>
    <row r="80" spans="1:5" x14ac:dyDescent="0.25">
      <c r="A80" s="38" t="s">
        <v>25</v>
      </c>
      <c r="B80" s="40" t="s">
        <v>35</v>
      </c>
      <c r="C80" s="38" t="s">
        <v>39</v>
      </c>
      <c r="D80" s="46"/>
      <c r="E80" s="47" t="s">
        <v>52</v>
      </c>
    </row>
    <row r="81" spans="1:5" x14ac:dyDescent="0.25">
      <c r="A81" s="38"/>
      <c r="B81" s="38"/>
      <c r="C81" s="38"/>
      <c r="D81" s="46"/>
    </row>
    <row r="82" spans="1:5" x14ac:dyDescent="0.25">
      <c r="A82" s="41" t="s">
        <v>5</v>
      </c>
      <c r="B82" s="41" t="s">
        <v>6</v>
      </c>
      <c r="C82" s="41" t="s">
        <v>7</v>
      </c>
      <c r="D82" s="46"/>
    </row>
    <row r="83" spans="1:5" x14ac:dyDescent="0.25">
      <c r="A83" s="38" t="s">
        <v>24</v>
      </c>
      <c r="B83" s="38">
        <v>113608</v>
      </c>
      <c r="C83" s="39">
        <v>100</v>
      </c>
      <c r="D83" s="46"/>
    </row>
    <row r="84" spans="1:5" x14ac:dyDescent="0.25">
      <c r="A84" s="38" t="s">
        <v>13</v>
      </c>
      <c r="B84" s="38">
        <v>113609</v>
      </c>
      <c r="C84" s="39">
        <v>25</v>
      </c>
      <c r="D84" s="46"/>
    </row>
    <row r="85" spans="1:5" x14ac:dyDescent="0.25">
      <c r="A85" s="60" t="s">
        <v>17</v>
      </c>
      <c r="B85" s="60">
        <v>203216</v>
      </c>
      <c r="C85" s="61">
        <v>25</v>
      </c>
      <c r="D85" s="60"/>
      <c r="E85" s="51" t="s">
        <v>56</v>
      </c>
    </row>
    <row r="86" spans="1:5" x14ac:dyDescent="0.25">
      <c r="A86" s="38" t="s">
        <v>18</v>
      </c>
      <c r="B86" s="38">
        <v>16031941</v>
      </c>
      <c r="C86" s="39">
        <v>100</v>
      </c>
      <c r="D86" s="46"/>
    </row>
    <row r="87" spans="1:5" x14ac:dyDescent="0.25">
      <c r="A87" s="38"/>
      <c r="B87" s="38"/>
      <c r="C87" s="38"/>
      <c r="D87" s="46"/>
    </row>
    <row r="88" spans="1:5" x14ac:dyDescent="0.25">
      <c r="A88" s="38" t="s">
        <v>19</v>
      </c>
      <c r="B88" s="39">
        <v>250</v>
      </c>
      <c r="C88" s="38"/>
      <c r="D88" s="46"/>
    </row>
    <row r="89" spans="1:5" x14ac:dyDescent="0.25">
      <c r="A89" s="38" t="s">
        <v>4</v>
      </c>
      <c r="B89" s="38">
        <v>1</v>
      </c>
      <c r="C89" s="38"/>
      <c r="D89" s="46"/>
    </row>
    <row r="90" spans="1:5" x14ac:dyDescent="0.25">
      <c r="A90" s="38" t="s">
        <v>20</v>
      </c>
      <c r="B90" s="39">
        <v>250</v>
      </c>
      <c r="C90" s="38"/>
      <c r="D90" s="46"/>
    </row>
    <row r="91" spans="1:5" x14ac:dyDescent="0.25">
      <c r="B91" s="1"/>
    </row>
    <row r="92" spans="1:5" ht="26.25" x14ac:dyDescent="0.4">
      <c r="A92" s="71" t="s">
        <v>26</v>
      </c>
      <c r="B92" s="71"/>
    </row>
    <row r="93" spans="1:5" x14ac:dyDescent="0.25">
      <c r="A93" s="6" t="s">
        <v>1</v>
      </c>
      <c r="B93" s="8">
        <v>237523.26</v>
      </c>
    </row>
    <row r="94" spans="1:5" x14ac:dyDescent="0.25">
      <c r="A94" s="6" t="s">
        <v>2</v>
      </c>
      <c r="B94" s="8">
        <v>201894.77</v>
      </c>
    </row>
    <row r="96" spans="1:5" ht="27.95" customHeight="1" x14ac:dyDescent="0.25">
      <c r="A96" s="14" t="s">
        <v>27</v>
      </c>
      <c r="B96" s="14" t="s">
        <v>41</v>
      </c>
      <c r="C96" s="15" t="s">
        <v>40</v>
      </c>
      <c r="D96" s="17"/>
      <c r="E96" s="47" t="s">
        <v>52</v>
      </c>
    </row>
    <row r="97" spans="1:5" x14ac:dyDescent="0.25">
      <c r="A97" s="17"/>
      <c r="B97" s="17"/>
      <c r="C97" s="17"/>
      <c r="D97" s="17"/>
    </row>
    <row r="98" spans="1:5" x14ac:dyDescent="0.25">
      <c r="A98" s="31" t="s">
        <v>5</v>
      </c>
      <c r="B98" s="31" t="s">
        <v>6</v>
      </c>
      <c r="C98" s="31" t="s">
        <v>7</v>
      </c>
      <c r="D98" s="31" t="s">
        <v>51</v>
      </c>
    </row>
    <row r="99" spans="1:5" x14ac:dyDescent="0.25">
      <c r="A99" s="50" t="s">
        <v>8</v>
      </c>
      <c r="B99" s="50">
        <v>113058</v>
      </c>
      <c r="C99" s="56">
        <v>33441.72</v>
      </c>
      <c r="D99" s="55">
        <f>C99/2572.44</f>
        <v>13</v>
      </c>
      <c r="E99" s="51" t="s">
        <v>54</v>
      </c>
    </row>
    <row r="100" spans="1:5" x14ac:dyDescent="0.25">
      <c r="A100" s="17" t="s">
        <v>9</v>
      </c>
      <c r="B100" s="17">
        <v>113175</v>
      </c>
      <c r="C100" s="18">
        <v>61738.559999999998</v>
      </c>
      <c r="D100" s="43">
        <f t="shared" ref="D100:D111" si="2">C100/2572.44</f>
        <v>24</v>
      </c>
    </row>
    <row r="101" spans="1:5" x14ac:dyDescent="0.25">
      <c r="A101" s="17" t="s">
        <v>10</v>
      </c>
      <c r="B101" s="17">
        <v>113177</v>
      </c>
      <c r="C101" s="18">
        <v>12862.2</v>
      </c>
      <c r="D101" s="43">
        <f t="shared" si="2"/>
        <v>5</v>
      </c>
    </row>
    <row r="102" spans="1:5" x14ac:dyDescent="0.25">
      <c r="A102" s="17" t="s">
        <v>11</v>
      </c>
      <c r="B102" s="17">
        <v>113604</v>
      </c>
      <c r="C102" s="18">
        <v>7717.32</v>
      </c>
      <c r="D102" s="43">
        <f t="shared" si="2"/>
        <v>3</v>
      </c>
    </row>
    <row r="103" spans="1:5" x14ac:dyDescent="0.25">
      <c r="A103" s="17" t="s">
        <v>12</v>
      </c>
      <c r="B103" s="17">
        <v>113605</v>
      </c>
      <c r="C103" s="18">
        <v>7717.32</v>
      </c>
      <c r="D103" s="43">
        <f t="shared" si="2"/>
        <v>3</v>
      </c>
    </row>
    <row r="104" spans="1:5" x14ac:dyDescent="0.25">
      <c r="A104" s="17" t="s">
        <v>24</v>
      </c>
      <c r="B104" s="17">
        <v>113608</v>
      </c>
      <c r="C104" s="18">
        <v>15434.64</v>
      </c>
      <c r="D104" s="43">
        <f t="shared" si="2"/>
        <v>6</v>
      </c>
    </row>
    <row r="105" spans="1:5" x14ac:dyDescent="0.25">
      <c r="A105" s="17" t="s">
        <v>13</v>
      </c>
      <c r="B105" s="17">
        <v>113609</v>
      </c>
      <c r="C105" s="18">
        <v>10289.76</v>
      </c>
      <c r="D105" s="43">
        <f t="shared" si="2"/>
        <v>4</v>
      </c>
    </row>
    <row r="106" spans="1:5" x14ac:dyDescent="0.25">
      <c r="A106" s="17" t="s">
        <v>14</v>
      </c>
      <c r="B106" s="17">
        <v>113610</v>
      </c>
      <c r="C106" s="18">
        <v>5144.88</v>
      </c>
      <c r="D106" s="43">
        <f t="shared" si="2"/>
        <v>2</v>
      </c>
    </row>
    <row r="107" spans="1:5" x14ac:dyDescent="0.25">
      <c r="A107" s="17" t="s">
        <v>15</v>
      </c>
      <c r="B107" s="17">
        <v>113623</v>
      </c>
      <c r="C107" s="18">
        <v>10289.76</v>
      </c>
      <c r="D107" s="43">
        <f t="shared" si="2"/>
        <v>4</v>
      </c>
    </row>
    <row r="108" spans="1:5" x14ac:dyDescent="0.25">
      <c r="A108" s="17" t="s">
        <v>16</v>
      </c>
      <c r="B108" s="17">
        <v>162066</v>
      </c>
      <c r="C108" s="18">
        <v>7717.32</v>
      </c>
      <c r="D108" s="43">
        <f t="shared" si="2"/>
        <v>3</v>
      </c>
    </row>
    <row r="109" spans="1:5" x14ac:dyDescent="0.25">
      <c r="A109" s="17" t="s">
        <v>17</v>
      </c>
      <c r="B109" s="17">
        <v>203216</v>
      </c>
      <c r="C109" s="18">
        <v>12862.2</v>
      </c>
      <c r="D109" s="43">
        <f t="shared" si="2"/>
        <v>5</v>
      </c>
    </row>
    <row r="110" spans="1:5" x14ac:dyDescent="0.25">
      <c r="A110" s="50" t="s">
        <v>18</v>
      </c>
      <c r="B110" s="50">
        <v>16031941</v>
      </c>
      <c r="C110" s="56">
        <v>25724.400000000001</v>
      </c>
      <c r="D110" s="55">
        <f t="shared" si="2"/>
        <v>10</v>
      </c>
      <c r="E110" s="51" t="s">
        <v>55</v>
      </c>
    </row>
    <row r="111" spans="1:5" x14ac:dyDescent="0.25">
      <c r="A111" s="17" t="s">
        <v>28</v>
      </c>
      <c r="B111" s="17">
        <v>16079126</v>
      </c>
      <c r="C111" s="18">
        <v>5144.88</v>
      </c>
      <c r="D111" s="43">
        <f t="shared" si="2"/>
        <v>2</v>
      </c>
    </row>
    <row r="112" spans="1:5" x14ac:dyDescent="0.25">
      <c r="A112" s="17"/>
      <c r="B112" s="17"/>
      <c r="C112" s="17"/>
      <c r="D112" s="17"/>
    </row>
    <row r="113" spans="1:5" x14ac:dyDescent="0.25">
      <c r="A113" s="17" t="s">
        <v>19</v>
      </c>
      <c r="B113" s="18">
        <v>2572.44</v>
      </c>
      <c r="C113" s="17"/>
      <c r="D113" s="17"/>
    </row>
    <row r="114" spans="1:5" x14ac:dyDescent="0.25">
      <c r="A114" s="17" t="s">
        <v>4</v>
      </c>
      <c r="B114" s="17">
        <v>84</v>
      </c>
      <c r="C114" s="17"/>
      <c r="D114" s="17"/>
    </row>
    <row r="115" spans="1:5" x14ac:dyDescent="0.25">
      <c r="A115" s="17" t="s">
        <v>20</v>
      </c>
      <c r="B115" s="18">
        <v>216084.96</v>
      </c>
      <c r="C115" s="17"/>
      <c r="D115" s="17"/>
    </row>
    <row r="116" spans="1:5" x14ac:dyDescent="0.25">
      <c r="B116" s="1"/>
    </row>
    <row r="117" spans="1:5" ht="27.6" customHeight="1" x14ac:dyDescent="0.25">
      <c r="A117" s="12" t="s">
        <v>27</v>
      </c>
      <c r="B117" s="12" t="s">
        <v>43</v>
      </c>
      <c r="C117" s="21" t="s">
        <v>42</v>
      </c>
      <c r="D117" s="12"/>
      <c r="E117" s="47" t="s">
        <v>52</v>
      </c>
    </row>
    <row r="118" spans="1:5" x14ac:dyDescent="0.25">
      <c r="A118" s="12"/>
      <c r="B118" s="12"/>
      <c r="C118" s="12"/>
      <c r="D118" s="12"/>
    </row>
    <row r="119" spans="1:5" x14ac:dyDescent="0.25">
      <c r="A119" s="27" t="s">
        <v>5</v>
      </c>
      <c r="B119" s="27" t="s">
        <v>6</v>
      </c>
      <c r="C119" s="27" t="s">
        <v>7</v>
      </c>
      <c r="D119" s="27" t="s">
        <v>51</v>
      </c>
    </row>
    <row r="120" spans="1:5" x14ac:dyDescent="0.25">
      <c r="A120" s="12" t="s">
        <v>8</v>
      </c>
      <c r="B120" s="12">
        <v>113058</v>
      </c>
      <c r="C120" s="13">
        <v>1864.2</v>
      </c>
      <c r="D120" s="44">
        <f>C120/466.05</f>
        <v>4</v>
      </c>
    </row>
    <row r="121" spans="1:5" x14ac:dyDescent="0.25">
      <c r="A121" s="12" t="s">
        <v>9</v>
      </c>
      <c r="B121" s="12">
        <v>113175</v>
      </c>
      <c r="C121" s="13">
        <v>3728.4</v>
      </c>
      <c r="D121" s="44">
        <f t="shared" ref="D121:D132" si="3">C121/466.05</f>
        <v>8</v>
      </c>
    </row>
    <row r="122" spans="1:5" x14ac:dyDescent="0.25">
      <c r="A122" s="12" t="s">
        <v>10</v>
      </c>
      <c r="B122" s="12">
        <v>113177</v>
      </c>
      <c r="C122" s="13">
        <v>932.1</v>
      </c>
      <c r="D122" s="44">
        <f t="shared" si="3"/>
        <v>2</v>
      </c>
    </row>
    <row r="123" spans="1:5" x14ac:dyDescent="0.25">
      <c r="A123" s="12" t="s">
        <v>11</v>
      </c>
      <c r="B123" s="12">
        <v>113604</v>
      </c>
      <c r="C123" s="13">
        <v>466.05</v>
      </c>
      <c r="D123" s="44">
        <f t="shared" si="3"/>
        <v>1</v>
      </c>
    </row>
    <row r="124" spans="1:5" x14ac:dyDescent="0.25">
      <c r="A124" s="12" t="s">
        <v>12</v>
      </c>
      <c r="B124" s="12">
        <v>113605</v>
      </c>
      <c r="C124" s="13">
        <v>1398.15</v>
      </c>
      <c r="D124" s="44">
        <f t="shared" si="3"/>
        <v>3</v>
      </c>
    </row>
    <row r="125" spans="1:5" x14ac:dyDescent="0.25">
      <c r="A125" s="12" t="s">
        <v>24</v>
      </c>
      <c r="B125" s="12">
        <v>113608</v>
      </c>
      <c r="C125" s="13">
        <v>1864.2</v>
      </c>
      <c r="D125" s="44">
        <f t="shared" si="3"/>
        <v>4</v>
      </c>
    </row>
    <row r="126" spans="1:5" x14ac:dyDescent="0.25">
      <c r="A126" s="12" t="s">
        <v>13</v>
      </c>
      <c r="B126" s="12">
        <v>113609</v>
      </c>
      <c r="C126" s="13">
        <v>932.1</v>
      </c>
      <c r="D126" s="44">
        <f t="shared" si="3"/>
        <v>2</v>
      </c>
    </row>
    <row r="127" spans="1:5" x14ac:dyDescent="0.25">
      <c r="A127" s="12" t="s">
        <v>14</v>
      </c>
      <c r="B127" s="12">
        <v>113610</v>
      </c>
      <c r="C127" s="13">
        <v>932.1</v>
      </c>
      <c r="D127" s="44">
        <f t="shared" si="3"/>
        <v>2</v>
      </c>
    </row>
    <row r="128" spans="1:5" x14ac:dyDescent="0.25">
      <c r="A128" s="12" t="s">
        <v>15</v>
      </c>
      <c r="B128" s="12">
        <v>113623</v>
      </c>
      <c r="C128" s="13">
        <v>1864.2</v>
      </c>
      <c r="D128" s="44">
        <f t="shared" si="3"/>
        <v>4</v>
      </c>
    </row>
    <row r="129" spans="1:5" x14ac:dyDescent="0.25">
      <c r="A129" s="12" t="s">
        <v>16</v>
      </c>
      <c r="B129" s="12">
        <v>162066</v>
      </c>
      <c r="C129" s="13">
        <v>932.1</v>
      </c>
      <c r="D129" s="44">
        <f t="shared" si="3"/>
        <v>2</v>
      </c>
    </row>
    <row r="130" spans="1:5" x14ac:dyDescent="0.25">
      <c r="A130" s="12" t="s">
        <v>17</v>
      </c>
      <c r="B130" s="12">
        <v>203216</v>
      </c>
      <c r="C130" s="13">
        <v>932.1</v>
      </c>
      <c r="D130" s="44">
        <f t="shared" si="3"/>
        <v>2</v>
      </c>
    </row>
    <row r="131" spans="1:5" x14ac:dyDescent="0.25">
      <c r="A131" s="52" t="s">
        <v>18</v>
      </c>
      <c r="B131" s="52">
        <v>16031941</v>
      </c>
      <c r="C131" s="53">
        <v>4660.5</v>
      </c>
      <c r="D131" s="57">
        <f t="shared" si="3"/>
        <v>10</v>
      </c>
      <c r="E131" s="51" t="s">
        <v>55</v>
      </c>
    </row>
    <row r="132" spans="1:5" x14ac:dyDescent="0.25">
      <c r="A132" s="12" t="s">
        <v>28</v>
      </c>
      <c r="B132" s="12">
        <v>16079126</v>
      </c>
      <c r="C132" s="13">
        <v>932.1</v>
      </c>
      <c r="D132" s="44">
        <f t="shared" si="3"/>
        <v>2</v>
      </c>
    </row>
    <row r="133" spans="1:5" x14ac:dyDescent="0.25">
      <c r="A133" s="12"/>
      <c r="B133" s="12"/>
      <c r="C133" s="12"/>
      <c r="D133" s="12"/>
    </row>
    <row r="134" spans="1:5" x14ac:dyDescent="0.25">
      <c r="A134" s="12" t="s">
        <v>19</v>
      </c>
      <c r="B134" s="13">
        <v>466.05</v>
      </c>
      <c r="C134" s="12"/>
      <c r="D134" s="12"/>
    </row>
    <row r="135" spans="1:5" x14ac:dyDescent="0.25">
      <c r="A135" s="12" t="s">
        <v>4</v>
      </c>
      <c r="B135" s="12">
        <v>46</v>
      </c>
      <c r="C135" s="12"/>
      <c r="D135" s="12"/>
    </row>
    <row r="136" spans="1:5" x14ac:dyDescent="0.25">
      <c r="A136" s="12" t="s">
        <v>20</v>
      </c>
      <c r="B136" s="13">
        <v>21438.3</v>
      </c>
      <c r="C136" s="12"/>
      <c r="D136" s="12"/>
    </row>
    <row r="137" spans="1:5" x14ac:dyDescent="0.25">
      <c r="B137" s="1"/>
    </row>
    <row r="138" spans="1:5" ht="26.25" x14ac:dyDescent="0.4">
      <c r="A138" s="71" t="s">
        <v>29</v>
      </c>
      <c r="B138" s="71"/>
    </row>
    <row r="139" spans="1:5" x14ac:dyDescent="0.25">
      <c r="A139" s="6" t="s">
        <v>1</v>
      </c>
      <c r="B139" s="8">
        <v>136834</v>
      </c>
    </row>
    <row r="140" spans="1:5" x14ac:dyDescent="0.25">
      <c r="A140" s="6" t="s">
        <v>2</v>
      </c>
      <c r="B140" s="8">
        <v>116308.9</v>
      </c>
    </row>
    <row r="142" spans="1:5" ht="60" x14ac:dyDescent="0.25">
      <c r="A142" s="14" t="s">
        <v>30</v>
      </c>
      <c r="B142" s="14" t="s">
        <v>44</v>
      </c>
      <c r="C142" s="15" t="s">
        <v>45</v>
      </c>
      <c r="D142" s="17"/>
      <c r="E142" s="47" t="s">
        <v>52</v>
      </c>
    </row>
    <row r="143" spans="1:5" x14ac:dyDescent="0.25">
      <c r="A143" s="17"/>
      <c r="B143" s="17"/>
      <c r="C143" s="17"/>
      <c r="D143" s="17"/>
    </row>
    <row r="144" spans="1:5" s="7" customFormat="1" x14ac:dyDescent="0.25">
      <c r="A144" s="31" t="s">
        <v>5</v>
      </c>
      <c r="B144" s="31" t="s">
        <v>6</v>
      </c>
      <c r="C144" s="31" t="s">
        <v>7</v>
      </c>
      <c r="D144" s="31"/>
    </row>
    <row r="145" spans="1:5" x14ac:dyDescent="0.25">
      <c r="A145" s="17" t="s">
        <v>11</v>
      </c>
      <c r="B145" s="17">
        <v>113604</v>
      </c>
      <c r="C145" s="18">
        <v>4725</v>
      </c>
      <c r="D145" s="17"/>
    </row>
    <row r="146" spans="1:5" x14ac:dyDescent="0.25">
      <c r="A146" s="17" t="s">
        <v>14</v>
      </c>
      <c r="B146" s="17">
        <v>113610</v>
      </c>
      <c r="C146" s="18">
        <v>4867</v>
      </c>
      <c r="D146" s="17"/>
    </row>
    <row r="147" spans="1:5" x14ac:dyDescent="0.25">
      <c r="A147" s="17" t="s">
        <v>15</v>
      </c>
      <c r="B147" s="17">
        <v>113623</v>
      </c>
      <c r="C147" s="18">
        <v>5119</v>
      </c>
      <c r="D147" s="17"/>
    </row>
    <row r="148" spans="1:5" x14ac:dyDescent="0.25">
      <c r="A148" s="17" t="s">
        <v>16</v>
      </c>
      <c r="B148" s="17">
        <v>162066</v>
      </c>
      <c r="C148" s="18">
        <v>7295</v>
      </c>
      <c r="D148" s="17"/>
    </row>
    <row r="149" spans="1:5" x14ac:dyDescent="0.25">
      <c r="A149" s="17"/>
      <c r="B149" s="17"/>
      <c r="C149" s="17"/>
      <c r="D149" s="17"/>
    </row>
    <row r="150" spans="1:5" x14ac:dyDescent="0.25">
      <c r="A150" s="17" t="s">
        <v>19</v>
      </c>
      <c r="B150" s="18">
        <v>22006</v>
      </c>
      <c r="C150" s="17"/>
      <c r="D150" s="17"/>
    </row>
    <row r="151" spans="1:5" x14ac:dyDescent="0.25">
      <c r="A151" s="17" t="s">
        <v>4</v>
      </c>
      <c r="B151" s="17">
        <v>1</v>
      </c>
      <c r="C151" s="17"/>
      <c r="D151" s="17"/>
    </row>
    <row r="152" spans="1:5" x14ac:dyDescent="0.25">
      <c r="A152" s="17" t="s">
        <v>20</v>
      </c>
      <c r="B152" s="18">
        <v>22006</v>
      </c>
      <c r="C152" s="17"/>
      <c r="D152" s="17"/>
    </row>
    <row r="153" spans="1:5" s="22" customFormat="1" x14ac:dyDescent="0.25">
      <c r="B153" s="23"/>
    </row>
    <row r="154" spans="1:5" ht="90" x14ac:dyDescent="0.25">
      <c r="A154" s="12" t="s">
        <v>30</v>
      </c>
      <c r="B154" s="10" t="s">
        <v>44</v>
      </c>
      <c r="C154" s="21" t="s">
        <v>46</v>
      </c>
      <c r="D154" s="12"/>
      <c r="E154" s="47" t="s">
        <v>52</v>
      </c>
    </row>
    <row r="155" spans="1:5" x14ac:dyDescent="0.25">
      <c r="A155" s="12"/>
      <c r="B155" s="12"/>
      <c r="C155" s="12"/>
      <c r="D155" s="12"/>
    </row>
    <row r="156" spans="1:5" x14ac:dyDescent="0.25">
      <c r="A156" s="27" t="s">
        <v>5</v>
      </c>
      <c r="B156" s="27" t="s">
        <v>6</v>
      </c>
      <c r="C156" s="27" t="s">
        <v>7</v>
      </c>
      <c r="D156" s="12"/>
    </row>
    <row r="157" spans="1:5" x14ac:dyDescent="0.25">
      <c r="A157" s="12" t="s">
        <v>8</v>
      </c>
      <c r="B157" s="12">
        <v>113058</v>
      </c>
      <c r="C157" s="13">
        <v>24590</v>
      </c>
      <c r="D157" s="12"/>
    </row>
    <row r="158" spans="1:5" x14ac:dyDescent="0.25">
      <c r="A158" s="12" t="s">
        <v>9</v>
      </c>
      <c r="B158" s="12">
        <v>113175</v>
      </c>
      <c r="C158" s="13">
        <v>20260</v>
      </c>
      <c r="D158" s="12"/>
    </row>
    <row r="159" spans="1:5" x14ac:dyDescent="0.25">
      <c r="A159" s="12" t="s">
        <v>10</v>
      </c>
      <c r="B159" s="12">
        <v>113177</v>
      </c>
      <c r="C159" s="13">
        <v>11020</v>
      </c>
      <c r="D159" s="12"/>
    </row>
    <row r="160" spans="1:5" x14ac:dyDescent="0.25">
      <c r="A160" s="12" t="s">
        <v>12</v>
      </c>
      <c r="B160" s="12">
        <v>113605</v>
      </c>
      <c r="C160" s="13">
        <v>10096</v>
      </c>
      <c r="D160" s="12"/>
    </row>
    <row r="161" spans="1:5" x14ac:dyDescent="0.25">
      <c r="A161" s="12" t="s">
        <v>24</v>
      </c>
      <c r="B161" s="12">
        <v>113608</v>
      </c>
      <c r="C161" s="13">
        <v>20420</v>
      </c>
      <c r="D161" s="12"/>
    </row>
    <row r="162" spans="1:5" x14ac:dyDescent="0.25">
      <c r="A162" s="12" t="s">
        <v>17</v>
      </c>
      <c r="B162" s="12">
        <v>203216</v>
      </c>
      <c r="C162" s="13">
        <v>9898</v>
      </c>
      <c r="D162" s="12"/>
    </row>
    <row r="163" spans="1:5" x14ac:dyDescent="0.25">
      <c r="A163" s="12"/>
      <c r="B163" s="12"/>
      <c r="C163" s="12"/>
      <c r="D163" s="12"/>
    </row>
    <row r="164" spans="1:5" x14ac:dyDescent="0.25">
      <c r="A164" s="12" t="s">
        <v>19</v>
      </c>
      <c r="B164" s="13">
        <v>96284</v>
      </c>
      <c r="C164" s="12"/>
      <c r="D164" s="12"/>
    </row>
    <row r="165" spans="1:5" x14ac:dyDescent="0.25">
      <c r="A165" s="12" t="s">
        <v>4</v>
      </c>
      <c r="B165" s="12">
        <v>1</v>
      </c>
      <c r="C165" s="12"/>
      <c r="D165" s="12"/>
    </row>
    <row r="166" spans="1:5" x14ac:dyDescent="0.25">
      <c r="A166" s="12" t="s">
        <v>20</v>
      </c>
      <c r="B166" s="13">
        <v>96284</v>
      </c>
      <c r="C166" s="12"/>
      <c r="D166" s="12"/>
    </row>
    <row r="167" spans="1:5" s="22" customFormat="1" x14ac:dyDescent="0.25">
      <c r="B167" s="23"/>
    </row>
    <row r="168" spans="1:5" ht="75" x14ac:dyDescent="0.25">
      <c r="A168" s="4" t="s">
        <v>30</v>
      </c>
      <c r="B168" s="4" t="s">
        <v>48</v>
      </c>
      <c r="C168" s="36" t="s">
        <v>47</v>
      </c>
      <c r="D168" s="4"/>
      <c r="E168" s="47" t="s">
        <v>52</v>
      </c>
    </row>
    <row r="169" spans="1:5" x14ac:dyDescent="0.25">
      <c r="A169" s="4"/>
      <c r="B169" s="4"/>
      <c r="C169" s="36"/>
      <c r="D169" s="4"/>
    </row>
    <row r="170" spans="1:5" x14ac:dyDescent="0.25">
      <c r="A170" s="37" t="s">
        <v>5</v>
      </c>
      <c r="B170" s="37" t="s">
        <v>6</v>
      </c>
      <c r="C170" s="37" t="s">
        <v>7</v>
      </c>
      <c r="D170" s="4"/>
    </row>
    <row r="171" spans="1:5" x14ac:dyDescent="0.25">
      <c r="A171" s="4" t="s">
        <v>13</v>
      </c>
      <c r="B171" s="4">
        <v>113609</v>
      </c>
      <c r="C171" s="5">
        <v>9671</v>
      </c>
      <c r="D171" s="4"/>
    </row>
    <row r="172" spans="1:5" x14ac:dyDescent="0.25">
      <c r="A172" s="4" t="s">
        <v>18</v>
      </c>
      <c r="B172" s="4">
        <v>16031941</v>
      </c>
      <c r="C172" s="5">
        <v>8873</v>
      </c>
      <c r="D172" s="4"/>
    </row>
    <row r="173" spans="1:5" x14ac:dyDescent="0.25">
      <c r="A173" s="4"/>
      <c r="B173" s="4"/>
      <c r="C173" s="4"/>
      <c r="D173" s="4"/>
    </row>
    <row r="174" spans="1:5" x14ac:dyDescent="0.25">
      <c r="A174" s="4" t="s">
        <v>19</v>
      </c>
      <c r="B174" s="5">
        <v>18544</v>
      </c>
      <c r="C174" s="4"/>
      <c r="D174" s="4"/>
    </row>
    <row r="175" spans="1:5" x14ac:dyDescent="0.25">
      <c r="A175" s="4" t="s">
        <v>4</v>
      </c>
      <c r="B175" s="4">
        <v>1</v>
      </c>
      <c r="C175" s="4"/>
      <c r="D175" s="4"/>
    </row>
    <row r="176" spans="1:5" x14ac:dyDescent="0.25">
      <c r="A176" s="4" t="s">
        <v>20</v>
      </c>
      <c r="B176" s="5">
        <v>18544</v>
      </c>
      <c r="C176" s="4"/>
      <c r="D176" s="4"/>
    </row>
    <row r="177" spans="1:5" s="22" customFormat="1" x14ac:dyDescent="0.25">
      <c r="B177" s="23"/>
    </row>
    <row r="178" spans="1:5" ht="26.25" x14ac:dyDescent="0.4">
      <c r="A178" s="71" t="s">
        <v>31</v>
      </c>
      <c r="B178" s="71"/>
    </row>
    <row r="179" spans="1:5" x14ac:dyDescent="0.25">
      <c r="A179" s="6" t="s">
        <v>1</v>
      </c>
      <c r="B179" s="8">
        <v>135846</v>
      </c>
    </row>
    <row r="180" spans="1:5" x14ac:dyDescent="0.25">
      <c r="A180" s="6" t="s">
        <v>2</v>
      </c>
      <c r="B180" s="8">
        <v>115469.1</v>
      </c>
    </row>
    <row r="181" spans="1:5" ht="13.5" customHeight="1" x14ac:dyDescent="0.25"/>
    <row r="182" spans="1:5" ht="30" x14ac:dyDescent="0.25">
      <c r="A182" s="17" t="s">
        <v>30</v>
      </c>
      <c r="B182" s="17" t="s">
        <v>50</v>
      </c>
      <c r="C182" s="42" t="s">
        <v>49</v>
      </c>
      <c r="D182" s="17"/>
      <c r="E182" s="47" t="s">
        <v>52</v>
      </c>
    </row>
    <row r="183" spans="1:5" x14ac:dyDescent="0.25">
      <c r="A183" s="17"/>
      <c r="B183" s="17"/>
      <c r="C183" s="17"/>
      <c r="D183" s="17"/>
    </row>
    <row r="184" spans="1:5" s="7" customFormat="1" x14ac:dyDescent="0.25">
      <c r="A184" s="31" t="s">
        <v>5</v>
      </c>
      <c r="B184" s="31" t="s">
        <v>6</v>
      </c>
      <c r="C184" s="31" t="s">
        <v>7</v>
      </c>
      <c r="D184" s="31"/>
    </row>
    <row r="185" spans="1:5" x14ac:dyDescent="0.25">
      <c r="A185" s="50" t="s">
        <v>8</v>
      </c>
      <c r="B185" s="50">
        <v>113058</v>
      </c>
      <c r="C185" s="56">
        <v>37223</v>
      </c>
      <c r="D185" s="50"/>
      <c r="E185" s="51" t="s">
        <v>54</v>
      </c>
    </row>
    <row r="186" spans="1:5" x14ac:dyDescent="0.25">
      <c r="A186" s="17" t="s">
        <v>9</v>
      </c>
      <c r="B186" s="17">
        <v>113175</v>
      </c>
      <c r="C186" s="18">
        <v>46022</v>
      </c>
      <c r="D186" s="17"/>
      <c r="E186" s="51"/>
    </row>
    <row r="187" spans="1:5" x14ac:dyDescent="0.25">
      <c r="A187" s="50" t="s">
        <v>24</v>
      </c>
      <c r="B187" s="50">
        <v>113608</v>
      </c>
      <c r="C187" s="56">
        <v>23520</v>
      </c>
      <c r="D187" s="50"/>
      <c r="E187" s="51" t="s">
        <v>54</v>
      </c>
    </row>
    <row r="188" spans="1:5" x14ac:dyDescent="0.25">
      <c r="A188" s="50" t="s">
        <v>17</v>
      </c>
      <c r="B188" s="50">
        <v>203216</v>
      </c>
      <c r="C188" s="56">
        <v>21381</v>
      </c>
      <c r="D188" s="50"/>
      <c r="E188" s="51" t="s">
        <v>54</v>
      </c>
    </row>
    <row r="189" spans="1:5" x14ac:dyDescent="0.25">
      <c r="A189" s="50" t="s">
        <v>28</v>
      </c>
      <c r="B189" s="50">
        <v>16079126</v>
      </c>
      <c r="C189" s="56">
        <v>7700</v>
      </c>
      <c r="D189" s="50"/>
      <c r="E189" s="51" t="s">
        <v>54</v>
      </c>
    </row>
    <row r="190" spans="1:5" x14ac:dyDescent="0.25">
      <c r="A190" s="17"/>
      <c r="B190" s="17"/>
      <c r="C190" s="17"/>
      <c r="D190" s="17"/>
    </row>
    <row r="191" spans="1:5" x14ac:dyDescent="0.25">
      <c r="A191" s="17" t="s">
        <v>19</v>
      </c>
      <c r="B191" s="18">
        <v>135846</v>
      </c>
      <c r="C191" s="17"/>
      <c r="D191" s="17"/>
    </row>
    <row r="192" spans="1:5" x14ac:dyDescent="0.25">
      <c r="A192" s="17" t="s">
        <v>4</v>
      </c>
      <c r="B192" s="17">
        <v>1</v>
      </c>
      <c r="C192" s="17"/>
      <c r="D192" s="17"/>
    </row>
    <row r="193" spans="1:4" x14ac:dyDescent="0.25">
      <c r="A193" s="17" t="s">
        <v>20</v>
      </c>
      <c r="B193" s="18">
        <v>135846</v>
      </c>
      <c r="C193" s="17"/>
      <c r="D193" s="17"/>
    </row>
    <row r="195" spans="1:4" x14ac:dyDescent="0.25">
      <c r="B195" s="1"/>
    </row>
    <row r="196" spans="1:4" x14ac:dyDescent="0.25">
      <c r="B196" s="1"/>
    </row>
    <row r="197" spans="1:4" x14ac:dyDescent="0.25">
      <c r="B197" s="1"/>
    </row>
  </sheetData>
  <mergeCells count="5">
    <mergeCell ref="A1:B1"/>
    <mergeCell ref="A45:B45"/>
    <mergeCell ref="A92:B92"/>
    <mergeCell ref="A138:B138"/>
    <mergeCell ref="A178:B17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8"/>
  <sheetViews>
    <sheetView workbookViewId="0">
      <selection activeCell="E180" sqref="E180"/>
    </sheetView>
  </sheetViews>
  <sheetFormatPr defaultRowHeight="15" x14ac:dyDescent="0.25"/>
  <cols>
    <col min="1" max="1" width="45.140625" bestFit="1" customWidth="1"/>
    <col min="2" max="2" width="42.140625" bestFit="1" customWidth="1"/>
    <col min="3" max="3" width="27.5703125" customWidth="1"/>
    <col min="4" max="4" width="10.7109375" bestFit="1" customWidth="1"/>
    <col min="5" max="5" width="74.140625" customWidth="1"/>
  </cols>
  <sheetData>
    <row r="1" spans="1:5" ht="26.25" x14ac:dyDescent="0.25">
      <c r="A1" s="69" t="s">
        <v>0</v>
      </c>
      <c r="B1" s="69"/>
    </row>
    <row r="2" spans="1:5" x14ac:dyDescent="0.25">
      <c r="A2" s="6" t="s">
        <v>1</v>
      </c>
      <c r="B2" s="8">
        <f>B21+B39</f>
        <v>31857</v>
      </c>
    </row>
    <row r="3" spans="1:5" x14ac:dyDescent="0.25">
      <c r="A3" s="6" t="s">
        <v>2</v>
      </c>
      <c r="B3" s="8">
        <f>B2*0.85</f>
        <v>27078.45</v>
      </c>
    </row>
    <row r="4" spans="1:5" x14ac:dyDescent="0.25">
      <c r="A4" s="9"/>
      <c r="B4" s="9"/>
      <c r="C4" s="9"/>
    </row>
    <row r="5" spans="1:5" ht="27.95" customHeight="1" x14ac:dyDescent="0.25">
      <c r="A5" s="14" t="s">
        <v>3</v>
      </c>
      <c r="B5" s="14" t="s">
        <v>32</v>
      </c>
      <c r="C5" s="15" t="s">
        <v>33</v>
      </c>
      <c r="D5" s="17"/>
      <c r="E5" s="47" t="s">
        <v>52</v>
      </c>
    </row>
    <row r="6" spans="1:5" ht="15" customHeight="1" x14ac:dyDescent="0.25">
      <c r="A6" s="14"/>
      <c r="B6" s="14"/>
      <c r="C6" s="15"/>
      <c r="D6" s="17"/>
    </row>
    <row r="7" spans="1:5" s="7" customFormat="1" x14ac:dyDescent="0.25">
      <c r="A7" s="20" t="s">
        <v>5</v>
      </c>
      <c r="B7" s="20" t="s">
        <v>6</v>
      </c>
      <c r="C7" s="20" t="s">
        <v>7</v>
      </c>
      <c r="D7" s="31" t="s">
        <v>51</v>
      </c>
    </row>
    <row r="8" spans="1:5" x14ac:dyDescent="0.25">
      <c r="A8" s="19" t="s">
        <v>8</v>
      </c>
      <c r="B8" s="19">
        <v>113058</v>
      </c>
      <c r="C8" s="63">
        <f>B19*D8</f>
        <v>989.25</v>
      </c>
      <c r="D8" s="30">
        <v>3</v>
      </c>
      <c r="E8" s="62"/>
    </row>
    <row r="9" spans="1:5" x14ac:dyDescent="0.25">
      <c r="A9" s="14" t="s">
        <v>9</v>
      </c>
      <c r="B9" s="14">
        <v>113175</v>
      </c>
      <c r="C9" s="16">
        <v>4616.5</v>
      </c>
      <c r="D9" s="43">
        <f>C9/329.75</f>
        <v>14</v>
      </c>
    </row>
    <row r="10" spans="1:5" x14ac:dyDescent="0.25">
      <c r="A10" s="14" t="s">
        <v>10</v>
      </c>
      <c r="B10" s="14">
        <v>113177</v>
      </c>
      <c r="C10" s="16">
        <v>1648.75</v>
      </c>
      <c r="D10" s="43">
        <f t="shared" ref="D10:D17" si="0">C10/329.75</f>
        <v>5</v>
      </c>
    </row>
    <row r="11" spans="1:5" x14ac:dyDescent="0.25">
      <c r="A11" s="14" t="s">
        <v>11</v>
      </c>
      <c r="B11" s="14">
        <v>113604</v>
      </c>
      <c r="C11" s="16">
        <v>2308.25</v>
      </c>
      <c r="D11" s="43">
        <f t="shared" si="0"/>
        <v>7</v>
      </c>
    </row>
    <row r="12" spans="1:5" x14ac:dyDescent="0.25">
      <c r="A12" s="14" t="s">
        <v>12</v>
      </c>
      <c r="B12" s="14">
        <v>113605</v>
      </c>
      <c r="C12" s="16">
        <v>4286.75</v>
      </c>
      <c r="D12" s="43">
        <f t="shared" si="0"/>
        <v>13</v>
      </c>
    </row>
    <row r="13" spans="1:5" x14ac:dyDescent="0.25">
      <c r="A13" s="14" t="s">
        <v>13</v>
      </c>
      <c r="B13" s="14">
        <v>113609</v>
      </c>
      <c r="C13" s="16">
        <v>1978.5</v>
      </c>
      <c r="D13" s="43">
        <f t="shared" si="0"/>
        <v>6</v>
      </c>
    </row>
    <row r="14" spans="1:5" x14ac:dyDescent="0.25">
      <c r="A14" s="14" t="s">
        <v>14</v>
      </c>
      <c r="B14" s="14">
        <v>113610</v>
      </c>
      <c r="C14" s="16">
        <v>3297.5</v>
      </c>
      <c r="D14" s="43">
        <f t="shared" si="0"/>
        <v>10</v>
      </c>
    </row>
    <row r="15" spans="1:5" x14ac:dyDescent="0.25">
      <c r="A15" s="14" t="s">
        <v>15</v>
      </c>
      <c r="B15" s="14">
        <v>113623</v>
      </c>
      <c r="C15" s="16">
        <v>1978.5</v>
      </c>
      <c r="D15" s="43">
        <f t="shared" si="0"/>
        <v>6</v>
      </c>
    </row>
    <row r="16" spans="1:5" x14ac:dyDescent="0.25">
      <c r="A16" s="14" t="s">
        <v>16</v>
      </c>
      <c r="B16" s="14">
        <v>162066</v>
      </c>
      <c r="C16" s="16">
        <v>2308.25</v>
      </c>
      <c r="D16" s="43">
        <f t="shared" si="0"/>
        <v>7</v>
      </c>
    </row>
    <row r="17" spans="1:5" x14ac:dyDescent="0.25">
      <c r="A17" s="14" t="s">
        <v>17</v>
      </c>
      <c r="B17" s="14">
        <v>203216</v>
      </c>
      <c r="C17" s="16">
        <v>4286.75</v>
      </c>
      <c r="D17" s="43">
        <f t="shared" si="0"/>
        <v>13</v>
      </c>
    </row>
    <row r="18" spans="1:5" x14ac:dyDescent="0.25">
      <c r="A18" s="14"/>
      <c r="B18" s="14"/>
      <c r="C18" s="16"/>
      <c r="D18" s="17"/>
    </row>
    <row r="19" spans="1:5" x14ac:dyDescent="0.25">
      <c r="A19" s="17" t="s">
        <v>19</v>
      </c>
      <c r="B19" s="18">
        <v>329.75</v>
      </c>
      <c r="C19" s="17"/>
      <c r="D19" s="17"/>
    </row>
    <row r="20" spans="1:5" x14ac:dyDescent="0.25">
      <c r="A20" s="17" t="s">
        <v>4</v>
      </c>
      <c r="B20" s="17">
        <v>84</v>
      </c>
      <c r="C20" s="17"/>
      <c r="D20" s="17"/>
    </row>
    <row r="21" spans="1:5" x14ac:dyDescent="0.25">
      <c r="A21" s="17" t="s">
        <v>20</v>
      </c>
      <c r="B21" s="18">
        <f>B19*B20</f>
        <v>27699</v>
      </c>
      <c r="C21" s="17"/>
      <c r="D21" s="17"/>
    </row>
    <row r="22" spans="1:5" s="24" customFormat="1" x14ac:dyDescent="0.25">
      <c r="B22" s="25"/>
    </row>
    <row r="23" spans="1:5" ht="27.95" customHeight="1" x14ac:dyDescent="0.25">
      <c r="A23" s="10" t="s">
        <v>21</v>
      </c>
      <c r="B23" s="10" t="s">
        <v>32</v>
      </c>
      <c r="C23" s="11" t="s">
        <v>34</v>
      </c>
      <c r="D23" s="12"/>
      <c r="E23" s="47" t="s">
        <v>52</v>
      </c>
    </row>
    <row r="24" spans="1:5" ht="15.6" customHeight="1" x14ac:dyDescent="0.25">
      <c r="A24" s="10"/>
      <c r="B24" s="10"/>
      <c r="C24" s="11"/>
      <c r="D24" s="12"/>
    </row>
    <row r="25" spans="1:5" x14ac:dyDescent="0.25">
      <c r="A25" s="27" t="s">
        <v>5</v>
      </c>
      <c r="B25" s="27" t="s">
        <v>6</v>
      </c>
      <c r="C25" s="27" t="s">
        <v>7</v>
      </c>
      <c r="D25" s="27" t="s">
        <v>51</v>
      </c>
    </row>
    <row r="26" spans="1:5" x14ac:dyDescent="0.25">
      <c r="A26" s="26" t="s">
        <v>8</v>
      </c>
      <c r="B26" s="26">
        <v>113058</v>
      </c>
      <c r="C26" s="64">
        <f>B37*D26</f>
        <v>148.5</v>
      </c>
      <c r="D26" s="65">
        <v>3</v>
      </c>
      <c r="E26" s="51"/>
    </row>
    <row r="27" spans="1:5" x14ac:dyDescent="0.25">
      <c r="A27" s="12" t="s">
        <v>9</v>
      </c>
      <c r="B27" s="12">
        <v>113175</v>
      </c>
      <c r="C27" s="13">
        <v>693</v>
      </c>
      <c r="D27" s="45">
        <f t="shared" ref="D27:D35" si="1">C27/49.5</f>
        <v>14</v>
      </c>
    </row>
    <row r="28" spans="1:5" x14ac:dyDescent="0.25">
      <c r="A28" s="12" t="s">
        <v>10</v>
      </c>
      <c r="B28" s="12">
        <v>113177</v>
      </c>
      <c r="C28" s="13">
        <v>247.5</v>
      </c>
      <c r="D28" s="45">
        <f t="shared" si="1"/>
        <v>5</v>
      </c>
    </row>
    <row r="29" spans="1:5" x14ac:dyDescent="0.25">
      <c r="A29" s="12" t="s">
        <v>11</v>
      </c>
      <c r="B29" s="12">
        <v>113604</v>
      </c>
      <c r="C29" s="13">
        <v>346.5</v>
      </c>
      <c r="D29" s="45">
        <f t="shared" si="1"/>
        <v>7</v>
      </c>
    </row>
    <row r="30" spans="1:5" x14ac:dyDescent="0.25">
      <c r="A30" s="12" t="s">
        <v>12</v>
      </c>
      <c r="B30" s="12">
        <v>113605</v>
      </c>
      <c r="C30" s="13">
        <v>643.5</v>
      </c>
      <c r="D30" s="45">
        <f t="shared" si="1"/>
        <v>13</v>
      </c>
    </row>
    <row r="31" spans="1:5" x14ac:dyDescent="0.25">
      <c r="A31" s="12" t="s">
        <v>13</v>
      </c>
      <c r="B31" s="12">
        <v>113609</v>
      </c>
      <c r="C31" s="13">
        <v>297</v>
      </c>
      <c r="D31" s="45">
        <f t="shared" si="1"/>
        <v>6</v>
      </c>
    </row>
    <row r="32" spans="1:5" x14ac:dyDescent="0.25">
      <c r="A32" s="12" t="s">
        <v>14</v>
      </c>
      <c r="B32" s="12">
        <v>113610</v>
      </c>
      <c r="C32" s="13">
        <v>495</v>
      </c>
      <c r="D32" s="45">
        <f t="shared" si="1"/>
        <v>10</v>
      </c>
    </row>
    <row r="33" spans="1:5" x14ac:dyDescent="0.25">
      <c r="A33" s="12" t="s">
        <v>15</v>
      </c>
      <c r="B33" s="12">
        <v>113623</v>
      </c>
      <c r="C33" s="13">
        <v>297</v>
      </c>
      <c r="D33" s="45">
        <f t="shared" si="1"/>
        <v>6</v>
      </c>
    </row>
    <row r="34" spans="1:5" x14ac:dyDescent="0.25">
      <c r="A34" s="12" t="s">
        <v>16</v>
      </c>
      <c r="B34" s="12">
        <v>162066</v>
      </c>
      <c r="C34" s="13">
        <v>346.5</v>
      </c>
      <c r="D34" s="45">
        <f t="shared" si="1"/>
        <v>7</v>
      </c>
    </row>
    <row r="35" spans="1:5" x14ac:dyDescent="0.25">
      <c r="A35" s="12" t="s">
        <v>17</v>
      </c>
      <c r="B35" s="12">
        <v>203216</v>
      </c>
      <c r="C35" s="13">
        <v>643.5</v>
      </c>
      <c r="D35" s="45">
        <f t="shared" si="1"/>
        <v>13</v>
      </c>
    </row>
    <row r="36" spans="1:5" x14ac:dyDescent="0.25">
      <c r="A36" s="12"/>
      <c r="B36" s="12"/>
      <c r="C36" s="13"/>
      <c r="D36" s="12"/>
    </row>
    <row r="37" spans="1:5" x14ac:dyDescent="0.25">
      <c r="A37" s="12" t="s">
        <v>19</v>
      </c>
      <c r="B37" s="13">
        <v>49.5</v>
      </c>
      <c r="C37" s="12"/>
      <c r="D37" s="12"/>
    </row>
    <row r="38" spans="1:5" x14ac:dyDescent="0.25">
      <c r="A38" s="12" t="s">
        <v>4</v>
      </c>
      <c r="B38" s="12">
        <v>84</v>
      </c>
      <c r="C38" s="12"/>
      <c r="D38" s="12"/>
    </row>
    <row r="39" spans="1:5" x14ac:dyDescent="0.25">
      <c r="A39" s="12" t="s">
        <v>20</v>
      </c>
      <c r="B39" s="13">
        <f>B37*B38</f>
        <v>4158</v>
      </c>
      <c r="C39" s="12"/>
      <c r="D39" s="12"/>
    </row>
    <row r="40" spans="1:5" s="22" customFormat="1" x14ac:dyDescent="0.25">
      <c r="B40" s="23"/>
    </row>
    <row r="41" spans="1:5" s="22" customFormat="1" x14ac:dyDescent="0.25">
      <c r="B41" s="23"/>
    </row>
    <row r="42" spans="1:5" s="22" customFormat="1" x14ac:dyDescent="0.25">
      <c r="B42" s="23"/>
    </row>
    <row r="43" spans="1:5" ht="26.25" x14ac:dyDescent="0.25">
      <c r="A43" s="69" t="s">
        <v>22</v>
      </c>
      <c r="B43" s="69"/>
    </row>
    <row r="44" spans="1:5" x14ac:dyDescent="0.25">
      <c r="A44" s="6" t="s">
        <v>1</v>
      </c>
      <c r="B44" s="8">
        <f>B55+B65+B75+B86</f>
        <v>11767</v>
      </c>
    </row>
    <row r="45" spans="1:5" x14ac:dyDescent="0.25">
      <c r="A45" s="6" t="s">
        <v>2</v>
      </c>
      <c r="B45" s="8">
        <f>B44*0.85</f>
        <v>10001.949999999999</v>
      </c>
    </row>
    <row r="46" spans="1:5" x14ac:dyDescent="0.25">
      <c r="B46" s="1"/>
    </row>
    <row r="47" spans="1:5" ht="27.95" customHeight="1" x14ac:dyDescent="0.25">
      <c r="A47" s="28" t="s">
        <v>23</v>
      </c>
      <c r="B47" s="28" t="s">
        <v>35</v>
      </c>
      <c r="C47" s="29" t="s">
        <v>36</v>
      </c>
      <c r="D47" s="17"/>
      <c r="E47" s="47" t="s">
        <v>52</v>
      </c>
    </row>
    <row r="48" spans="1:5" x14ac:dyDescent="0.25">
      <c r="A48" s="17"/>
      <c r="B48" s="17"/>
      <c r="C48" s="17"/>
      <c r="D48" s="17"/>
    </row>
    <row r="49" spans="1:5" x14ac:dyDescent="0.25">
      <c r="A49" s="31" t="s">
        <v>5</v>
      </c>
      <c r="B49" s="31" t="s">
        <v>6</v>
      </c>
      <c r="C49" s="31" t="s">
        <v>7</v>
      </c>
      <c r="D49" s="31" t="s">
        <v>51</v>
      </c>
    </row>
    <row r="50" spans="1:5" x14ac:dyDescent="0.25">
      <c r="A50" s="17" t="s">
        <v>24</v>
      </c>
      <c r="B50" s="17">
        <v>113608</v>
      </c>
      <c r="C50" s="18">
        <v>3440</v>
      </c>
      <c r="D50" s="17">
        <v>1</v>
      </c>
    </row>
    <row r="51" spans="1:5" x14ac:dyDescent="0.25">
      <c r="A51" s="17" t="s">
        <v>18</v>
      </c>
      <c r="B51" s="17">
        <v>16031941</v>
      </c>
      <c r="C51" s="18">
        <v>3440</v>
      </c>
      <c r="D51" s="17">
        <v>1</v>
      </c>
    </row>
    <row r="52" spans="1:5" x14ac:dyDescent="0.25">
      <c r="A52" s="17"/>
      <c r="B52" s="17"/>
      <c r="C52" s="18"/>
      <c r="D52" s="17"/>
    </row>
    <row r="53" spans="1:5" x14ac:dyDescent="0.25">
      <c r="A53" s="17" t="s">
        <v>19</v>
      </c>
      <c r="B53" s="18">
        <v>3440</v>
      </c>
      <c r="C53" s="17"/>
      <c r="D53" s="17"/>
    </row>
    <row r="54" spans="1:5" x14ac:dyDescent="0.25">
      <c r="A54" s="17" t="s">
        <v>4</v>
      </c>
      <c r="B54" s="17">
        <v>2</v>
      </c>
      <c r="C54" s="17"/>
      <c r="D54" s="17"/>
    </row>
    <row r="55" spans="1:5" x14ac:dyDescent="0.25">
      <c r="A55" s="17" t="s">
        <v>20</v>
      </c>
      <c r="B55" s="18">
        <v>6880</v>
      </c>
      <c r="C55" s="17"/>
      <c r="D55" s="17"/>
    </row>
    <row r="56" spans="1:5" s="22" customFormat="1" x14ac:dyDescent="0.25">
      <c r="B56" s="23"/>
    </row>
    <row r="57" spans="1:5" ht="27.95" customHeight="1" x14ac:dyDescent="0.25">
      <c r="A57" s="32" t="s">
        <v>23</v>
      </c>
      <c r="B57" s="32" t="s">
        <v>35</v>
      </c>
      <c r="C57" s="33" t="s">
        <v>37</v>
      </c>
      <c r="D57" s="12"/>
      <c r="E57" s="47" t="s">
        <v>52</v>
      </c>
    </row>
    <row r="58" spans="1:5" x14ac:dyDescent="0.25">
      <c r="A58" s="12"/>
      <c r="B58" s="12"/>
      <c r="C58" s="12"/>
      <c r="D58" s="12"/>
    </row>
    <row r="59" spans="1:5" x14ac:dyDescent="0.25">
      <c r="A59" s="27" t="s">
        <v>5</v>
      </c>
      <c r="B59" s="27" t="s">
        <v>6</v>
      </c>
      <c r="C59" s="27" t="s">
        <v>7</v>
      </c>
      <c r="D59" s="27" t="s">
        <v>51</v>
      </c>
    </row>
    <row r="60" spans="1:5" x14ac:dyDescent="0.25">
      <c r="A60" s="12" t="s">
        <v>24</v>
      </c>
      <c r="B60" s="12">
        <v>113608</v>
      </c>
      <c r="C60" s="13">
        <v>960</v>
      </c>
      <c r="D60" s="12">
        <v>1</v>
      </c>
    </row>
    <row r="61" spans="1:5" x14ac:dyDescent="0.25">
      <c r="A61" s="12" t="s">
        <v>18</v>
      </c>
      <c r="B61" s="12">
        <v>16031941</v>
      </c>
      <c r="C61" s="13">
        <v>960</v>
      </c>
      <c r="D61" s="12">
        <v>1</v>
      </c>
    </row>
    <row r="62" spans="1:5" x14ac:dyDescent="0.25">
      <c r="A62" s="12"/>
      <c r="B62" s="12"/>
      <c r="C62" s="12"/>
      <c r="D62" s="12"/>
    </row>
    <row r="63" spans="1:5" x14ac:dyDescent="0.25">
      <c r="A63" s="12" t="s">
        <v>19</v>
      </c>
      <c r="B63" s="13">
        <v>960</v>
      </c>
      <c r="C63" s="12"/>
      <c r="D63" s="12"/>
    </row>
    <row r="64" spans="1:5" x14ac:dyDescent="0.25">
      <c r="A64" s="12" t="s">
        <v>4</v>
      </c>
      <c r="B64" s="12">
        <v>2</v>
      </c>
      <c r="C64" s="12"/>
      <c r="D64" s="12"/>
    </row>
    <row r="65" spans="1:5" x14ac:dyDescent="0.25">
      <c r="A65" s="12" t="s">
        <v>20</v>
      </c>
      <c r="B65" s="13">
        <v>1920</v>
      </c>
      <c r="C65" s="12"/>
      <c r="D65" s="12"/>
    </row>
    <row r="66" spans="1:5" x14ac:dyDescent="0.25">
      <c r="A66" s="22"/>
      <c r="B66" s="23"/>
      <c r="C66" s="22"/>
    </row>
    <row r="67" spans="1:5" ht="27.95" customHeight="1" x14ac:dyDescent="0.25">
      <c r="A67" s="4" t="s">
        <v>23</v>
      </c>
      <c r="B67" s="35" t="s">
        <v>35</v>
      </c>
      <c r="C67" s="36" t="s">
        <v>38</v>
      </c>
      <c r="D67" s="4"/>
      <c r="E67" s="47" t="s">
        <v>52</v>
      </c>
    </row>
    <row r="68" spans="1:5" x14ac:dyDescent="0.25">
      <c r="A68" s="4"/>
      <c r="B68" s="4"/>
      <c r="C68" s="4"/>
      <c r="D68" s="4"/>
    </row>
    <row r="69" spans="1:5" x14ac:dyDescent="0.25">
      <c r="A69" s="37" t="s">
        <v>5</v>
      </c>
      <c r="B69" s="37" t="s">
        <v>6</v>
      </c>
      <c r="C69" s="37" t="s">
        <v>7</v>
      </c>
      <c r="D69" s="37" t="s">
        <v>51</v>
      </c>
    </row>
    <row r="70" spans="1:5" x14ac:dyDescent="0.25">
      <c r="A70" s="4" t="s">
        <v>24</v>
      </c>
      <c r="B70" s="4">
        <v>113608</v>
      </c>
      <c r="C70" s="5">
        <v>1371</v>
      </c>
      <c r="D70" s="4">
        <v>1</v>
      </c>
    </row>
    <row r="71" spans="1:5" x14ac:dyDescent="0.25">
      <c r="A71" s="4" t="s">
        <v>13</v>
      </c>
      <c r="B71" s="4">
        <v>113609</v>
      </c>
      <c r="C71" s="5">
        <v>1371</v>
      </c>
      <c r="D71" s="4">
        <v>1</v>
      </c>
    </row>
    <row r="72" spans="1:5" x14ac:dyDescent="0.25">
      <c r="A72" s="4"/>
      <c r="B72" s="4"/>
      <c r="C72" s="5"/>
      <c r="D72" s="4"/>
    </row>
    <row r="73" spans="1:5" x14ac:dyDescent="0.25">
      <c r="A73" s="4" t="s">
        <v>19</v>
      </c>
      <c r="B73" s="5">
        <v>1371</v>
      </c>
      <c r="C73" s="4"/>
      <c r="D73" s="4"/>
    </row>
    <row r="74" spans="1:5" x14ac:dyDescent="0.25">
      <c r="A74" s="4" t="s">
        <v>4</v>
      </c>
      <c r="B74" s="4">
        <v>2</v>
      </c>
      <c r="C74" s="4"/>
      <c r="D74" s="4"/>
    </row>
    <row r="75" spans="1:5" x14ac:dyDescent="0.25">
      <c r="A75" s="4" t="s">
        <v>20</v>
      </c>
      <c r="B75" s="5">
        <f>B73*B74</f>
        <v>2742</v>
      </c>
      <c r="C75" s="4"/>
      <c r="D75" s="4"/>
    </row>
    <row r="76" spans="1:5" s="22" customFormat="1" x14ac:dyDescent="0.25">
      <c r="B76" s="23"/>
    </row>
    <row r="77" spans="1:5" x14ac:dyDescent="0.25">
      <c r="A77" s="38" t="s">
        <v>25</v>
      </c>
      <c r="B77" s="40" t="s">
        <v>35</v>
      </c>
      <c r="C77" s="38" t="s">
        <v>39</v>
      </c>
      <c r="D77" s="46"/>
      <c r="E77" s="47" t="s">
        <v>52</v>
      </c>
    </row>
    <row r="78" spans="1:5" x14ac:dyDescent="0.25">
      <c r="A78" s="38"/>
      <c r="B78" s="38"/>
      <c r="C78" s="38"/>
      <c r="D78" s="46"/>
    </row>
    <row r="79" spans="1:5" x14ac:dyDescent="0.25">
      <c r="A79" s="41" t="s">
        <v>5</v>
      </c>
      <c r="B79" s="41" t="s">
        <v>6</v>
      </c>
      <c r="C79" s="41" t="s">
        <v>7</v>
      </c>
      <c r="D79" s="46"/>
    </row>
    <row r="80" spans="1:5" x14ac:dyDescent="0.25">
      <c r="A80" s="38" t="s">
        <v>24</v>
      </c>
      <c r="B80" s="38">
        <v>113608</v>
      </c>
      <c r="C80" s="39">
        <v>100</v>
      </c>
      <c r="D80" s="46"/>
    </row>
    <row r="81" spans="1:5" x14ac:dyDescent="0.25">
      <c r="A81" s="38" t="s">
        <v>13</v>
      </c>
      <c r="B81" s="38">
        <v>113609</v>
      </c>
      <c r="C81" s="39">
        <v>25</v>
      </c>
      <c r="D81" s="46"/>
    </row>
    <row r="82" spans="1:5" x14ac:dyDescent="0.25">
      <c r="A82" s="38" t="s">
        <v>18</v>
      </c>
      <c r="B82" s="38">
        <v>16031941</v>
      </c>
      <c r="C82" s="39">
        <v>100</v>
      </c>
      <c r="D82" s="46"/>
    </row>
    <row r="83" spans="1:5" x14ac:dyDescent="0.25">
      <c r="A83" s="38"/>
      <c r="B83" s="38"/>
      <c r="C83" s="38"/>
      <c r="D83" s="46"/>
    </row>
    <row r="84" spans="1:5" x14ac:dyDescent="0.25">
      <c r="A84" s="38" t="s">
        <v>19</v>
      </c>
      <c r="B84" s="39">
        <v>225</v>
      </c>
      <c r="C84" s="38"/>
      <c r="D84" s="46"/>
    </row>
    <row r="85" spans="1:5" x14ac:dyDescent="0.25">
      <c r="A85" s="38" t="s">
        <v>4</v>
      </c>
      <c r="B85" s="38">
        <v>1</v>
      </c>
      <c r="C85" s="38"/>
      <c r="D85" s="46"/>
    </row>
    <row r="86" spans="1:5" x14ac:dyDescent="0.25">
      <c r="A86" s="38" t="s">
        <v>20</v>
      </c>
      <c r="B86" s="39">
        <f>B84*B85</f>
        <v>225</v>
      </c>
      <c r="C86" s="38"/>
      <c r="D86" s="46"/>
    </row>
    <row r="87" spans="1:5" x14ac:dyDescent="0.25">
      <c r="B87" s="1"/>
    </row>
    <row r="88" spans="1:5" ht="26.25" x14ac:dyDescent="0.4">
      <c r="A88" s="71" t="s">
        <v>26</v>
      </c>
      <c r="B88" s="71"/>
    </row>
    <row r="89" spans="1:5" x14ac:dyDescent="0.25">
      <c r="A89" s="6" t="s">
        <v>1</v>
      </c>
      <c r="B89" s="8">
        <f>B110+B131</f>
        <v>198004.56000000003</v>
      </c>
    </row>
    <row r="90" spans="1:5" x14ac:dyDescent="0.25">
      <c r="A90" s="6" t="s">
        <v>2</v>
      </c>
      <c r="B90" s="8">
        <f>B89*0.85</f>
        <v>168303.87600000002</v>
      </c>
    </row>
    <row r="92" spans="1:5" ht="27.95" customHeight="1" x14ac:dyDescent="0.25">
      <c r="A92" s="14" t="s">
        <v>27</v>
      </c>
      <c r="B92" s="14" t="s">
        <v>41</v>
      </c>
      <c r="C92" s="15" t="s">
        <v>40</v>
      </c>
      <c r="D92" s="17"/>
      <c r="E92" s="47" t="s">
        <v>52</v>
      </c>
    </row>
    <row r="93" spans="1:5" x14ac:dyDescent="0.25">
      <c r="A93" s="17"/>
      <c r="B93" s="17"/>
      <c r="C93" s="17"/>
      <c r="D93" s="17"/>
    </row>
    <row r="94" spans="1:5" x14ac:dyDescent="0.25">
      <c r="A94" s="31" t="s">
        <v>5</v>
      </c>
      <c r="B94" s="31" t="s">
        <v>6</v>
      </c>
      <c r="C94" s="31" t="s">
        <v>7</v>
      </c>
      <c r="D94" s="31" t="s">
        <v>51</v>
      </c>
    </row>
    <row r="95" spans="1:5" x14ac:dyDescent="0.25">
      <c r="A95" s="17" t="s">
        <v>9</v>
      </c>
      <c r="B95" s="17">
        <v>113175</v>
      </c>
      <c r="C95" s="18">
        <v>61738.559999999998</v>
      </c>
      <c r="D95" s="43">
        <f t="shared" ref="D95:D106" si="2">C95/2572.44</f>
        <v>24</v>
      </c>
    </row>
    <row r="96" spans="1:5" x14ac:dyDescent="0.25">
      <c r="A96" s="17" t="s">
        <v>10</v>
      </c>
      <c r="B96" s="17">
        <v>113177</v>
      </c>
      <c r="C96" s="18">
        <v>12862.2</v>
      </c>
      <c r="D96" s="43">
        <f t="shared" si="2"/>
        <v>5</v>
      </c>
    </row>
    <row r="97" spans="1:5" x14ac:dyDescent="0.25">
      <c r="A97" s="17" t="s">
        <v>11</v>
      </c>
      <c r="B97" s="17">
        <v>113604</v>
      </c>
      <c r="C97" s="18">
        <v>7717.32</v>
      </c>
      <c r="D97" s="43">
        <f t="shared" si="2"/>
        <v>3</v>
      </c>
    </row>
    <row r="98" spans="1:5" x14ac:dyDescent="0.25">
      <c r="A98" s="17" t="s">
        <v>12</v>
      </c>
      <c r="B98" s="17">
        <v>113605</v>
      </c>
      <c r="C98" s="18">
        <v>7717.32</v>
      </c>
      <c r="D98" s="43">
        <f t="shared" si="2"/>
        <v>3</v>
      </c>
    </row>
    <row r="99" spans="1:5" x14ac:dyDescent="0.25">
      <c r="A99" s="17" t="s">
        <v>24</v>
      </c>
      <c r="B99" s="17">
        <v>113608</v>
      </c>
      <c r="C99" s="18">
        <v>15434.64</v>
      </c>
      <c r="D99" s="43">
        <f t="shared" si="2"/>
        <v>6</v>
      </c>
    </row>
    <row r="100" spans="1:5" x14ac:dyDescent="0.25">
      <c r="A100" s="17" t="s">
        <v>13</v>
      </c>
      <c r="B100" s="17">
        <v>113609</v>
      </c>
      <c r="C100" s="18">
        <v>10289.76</v>
      </c>
      <c r="D100" s="43">
        <f t="shared" si="2"/>
        <v>4</v>
      </c>
    </row>
    <row r="101" spans="1:5" x14ac:dyDescent="0.25">
      <c r="A101" s="17" t="s">
        <v>14</v>
      </c>
      <c r="B101" s="17">
        <v>113610</v>
      </c>
      <c r="C101" s="18">
        <v>5144.88</v>
      </c>
      <c r="D101" s="43">
        <f t="shared" si="2"/>
        <v>2</v>
      </c>
    </row>
    <row r="102" spans="1:5" x14ac:dyDescent="0.25">
      <c r="A102" s="17" t="s">
        <v>15</v>
      </c>
      <c r="B102" s="17">
        <v>113623</v>
      </c>
      <c r="C102" s="18">
        <v>10289.76</v>
      </c>
      <c r="D102" s="43">
        <f t="shared" si="2"/>
        <v>4</v>
      </c>
    </row>
    <row r="103" spans="1:5" x14ac:dyDescent="0.25">
      <c r="A103" s="17" t="s">
        <v>16</v>
      </c>
      <c r="B103" s="17">
        <v>162066</v>
      </c>
      <c r="C103" s="18">
        <v>7717.32</v>
      </c>
      <c r="D103" s="43">
        <f t="shared" si="2"/>
        <v>3</v>
      </c>
    </row>
    <row r="104" spans="1:5" x14ac:dyDescent="0.25">
      <c r="A104" s="17" t="s">
        <v>17</v>
      </c>
      <c r="B104" s="17">
        <v>203216</v>
      </c>
      <c r="C104" s="18">
        <v>12862.2</v>
      </c>
      <c r="D104" s="43">
        <f t="shared" si="2"/>
        <v>5</v>
      </c>
    </row>
    <row r="105" spans="1:5" x14ac:dyDescent="0.25">
      <c r="A105" s="30" t="s">
        <v>18</v>
      </c>
      <c r="B105" s="30">
        <v>16031941</v>
      </c>
      <c r="C105" s="66">
        <f>B108*D105</f>
        <v>20579.52</v>
      </c>
      <c r="D105" s="67">
        <v>8</v>
      </c>
      <c r="E105" s="51"/>
    </row>
    <row r="106" spans="1:5" x14ac:dyDescent="0.25">
      <c r="A106" s="17" t="s">
        <v>28</v>
      </c>
      <c r="B106" s="17">
        <v>16079126</v>
      </c>
      <c r="C106" s="18">
        <v>5144.88</v>
      </c>
      <c r="D106" s="43">
        <f t="shared" si="2"/>
        <v>2</v>
      </c>
    </row>
    <row r="107" spans="1:5" x14ac:dyDescent="0.25">
      <c r="A107" s="17"/>
      <c r="B107" s="17"/>
      <c r="C107" s="17"/>
      <c r="D107" s="17"/>
    </row>
    <row r="108" spans="1:5" x14ac:dyDescent="0.25">
      <c r="A108" s="17" t="s">
        <v>19</v>
      </c>
      <c r="B108" s="18">
        <v>2572.44</v>
      </c>
      <c r="C108" s="17"/>
      <c r="D108" s="17"/>
    </row>
    <row r="109" spans="1:5" x14ac:dyDescent="0.25">
      <c r="A109" s="17" t="s">
        <v>4</v>
      </c>
      <c r="B109" s="17">
        <v>69</v>
      </c>
      <c r="C109" s="17"/>
      <c r="D109" s="17"/>
    </row>
    <row r="110" spans="1:5" x14ac:dyDescent="0.25">
      <c r="A110" s="17" t="s">
        <v>20</v>
      </c>
      <c r="B110" s="18">
        <f>B108*B109</f>
        <v>177498.36000000002</v>
      </c>
      <c r="C110" s="17"/>
      <c r="D110" s="17"/>
    </row>
    <row r="111" spans="1:5" x14ac:dyDescent="0.25">
      <c r="B111" s="1"/>
    </row>
    <row r="112" spans="1:5" ht="27.6" customHeight="1" x14ac:dyDescent="0.25">
      <c r="A112" s="12" t="s">
        <v>27</v>
      </c>
      <c r="B112" s="12" t="s">
        <v>43</v>
      </c>
      <c r="C112" s="21" t="s">
        <v>42</v>
      </c>
      <c r="D112" s="12"/>
      <c r="E112" s="47" t="s">
        <v>52</v>
      </c>
    </row>
    <row r="113" spans="1:5" x14ac:dyDescent="0.25">
      <c r="A113" s="12"/>
      <c r="B113" s="12"/>
      <c r="C113" s="12"/>
      <c r="D113" s="12"/>
    </row>
    <row r="114" spans="1:5" x14ac:dyDescent="0.25">
      <c r="A114" s="27" t="s">
        <v>5</v>
      </c>
      <c r="B114" s="27" t="s">
        <v>6</v>
      </c>
      <c r="C114" s="27" t="s">
        <v>7</v>
      </c>
      <c r="D114" s="27" t="s">
        <v>51</v>
      </c>
    </row>
    <row r="115" spans="1:5" x14ac:dyDescent="0.25">
      <c r="A115" s="12" t="s">
        <v>8</v>
      </c>
      <c r="B115" s="12">
        <v>113058</v>
      </c>
      <c r="C115" s="13">
        <v>1864.2</v>
      </c>
      <c r="D115" s="44">
        <f>C115/466.05</f>
        <v>4</v>
      </c>
    </row>
    <row r="116" spans="1:5" x14ac:dyDescent="0.25">
      <c r="A116" s="12" t="s">
        <v>9</v>
      </c>
      <c r="B116" s="12">
        <v>113175</v>
      </c>
      <c r="C116" s="13">
        <v>3728.4</v>
      </c>
      <c r="D116" s="44">
        <f t="shared" ref="D116:D127" si="3">C116/466.05</f>
        <v>8</v>
      </c>
    </row>
    <row r="117" spans="1:5" x14ac:dyDescent="0.25">
      <c r="A117" s="12" t="s">
        <v>10</v>
      </c>
      <c r="B117" s="12">
        <v>113177</v>
      </c>
      <c r="C117" s="13">
        <v>932.1</v>
      </c>
      <c r="D117" s="44">
        <f t="shared" si="3"/>
        <v>2</v>
      </c>
    </row>
    <row r="118" spans="1:5" x14ac:dyDescent="0.25">
      <c r="A118" s="12" t="s">
        <v>11</v>
      </c>
      <c r="B118" s="12">
        <v>113604</v>
      </c>
      <c r="C118" s="13">
        <v>466.05</v>
      </c>
      <c r="D118" s="44">
        <f t="shared" si="3"/>
        <v>1</v>
      </c>
    </row>
    <row r="119" spans="1:5" x14ac:dyDescent="0.25">
      <c r="A119" s="12" t="s">
        <v>12</v>
      </c>
      <c r="B119" s="12">
        <v>113605</v>
      </c>
      <c r="C119" s="13">
        <v>1398.15</v>
      </c>
      <c r="D119" s="44">
        <f t="shared" si="3"/>
        <v>3</v>
      </c>
    </row>
    <row r="120" spans="1:5" x14ac:dyDescent="0.25">
      <c r="A120" s="12" t="s">
        <v>24</v>
      </c>
      <c r="B120" s="12">
        <v>113608</v>
      </c>
      <c r="C120" s="13">
        <v>1864.2</v>
      </c>
      <c r="D120" s="44">
        <f t="shared" si="3"/>
        <v>4</v>
      </c>
    </row>
    <row r="121" spans="1:5" x14ac:dyDescent="0.25">
      <c r="A121" s="12" t="s">
        <v>13</v>
      </c>
      <c r="B121" s="12">
        <v>113609</v>
      </c>
      <c r="C121" s="13">
        <v>932.1</v>
      </c>
      <c r="D121" s="44">
        <f t="shared" si="3"/>
        <v>2</v>
      </c>
    </row>
    <row r="122" spans="1:5" x14ac:dyDescent="0.25">
      <c r="A122" s="12" t="s">
        <v>14</v>
      </c>
      <c r="B122" s="12">
        <v>113610</v>
      </c>
      <c r="C122" s="13">
        <v>932.1</v>
      </c>
      <c r="D122" s="44">
        <f t="shared" si="3"/>
        <v>2</v>
      </c>
    </row>
    <row r="123" spans="1:5" x14ac:dyDescent="0.25">
      <c r="A123" s="12" t="s">
        <v>15</v>
      </c>
      <c r="B123" s="12">
        <v>113623</v>
      </c>
      <c r="C123" s="13">
        <v>1864.2</v>
      </c>
      <c r="D123" s="44">
        <f t="shared" si="3"/>
        <v>4</v>
      </c>
    </row>
    <row r="124" spans="1:5" x14ac:dyDescent="0.25">
      <c r="A124" s="12" t="s">
        <v>16</v>
      </c>
      <c r="B124" s="12">
        <v>162066</v>
      </c>
      <c r="C124" s="13">
        <v>932.1</v>
      </c>
      <c r="D124" s="44">
        <f t="shared" si="3"/>
        <v>2</v>
      </c>
    </row>
    <row r="125" spans="1:5" x14ac:dyDescent="0.25">
      <c r="A125" s="12" t="s">
        <v>17</v>
      </c>
      <c r="B125" s="12">
        <v>203216</v>
      </c>
      <c r="C125" s="13">
        <v>932.1</v>
      </c>
      <c r="D125" s="44">
        <f t="shared" si="3"/>
        <v>2</v>
      </c>
    </row>
    <row r="126" spans="1:5" x14ac:dyDescent="0.25">
      <c r="A126" s="26" t="s">
        <v>18</v>
      </c>
      <c r="B126" s="26">
        <v>16031941</v>
      </c>
      <c r="C126" s="64">
        <f>B129*D126</f>
        <v>3728.4</v>
      </c>
      <c r="D126" s="68">
        <v>8</v>
      </c>
      <c r="E126" s="51"/>
    </row>
    <row r="127" spans="1:5" x14ac:dyDescent="0.25">
      <c r="A127" s="12" t="s">
        <v>28</v>
      </c>
      <c r="B127" s="12">
        <v>16079126</v>
      </c>
      <c r="C127" s="13">
        <v>932.1</v>
      </c>
      <c r="D127" s="44">
        <f t="shared" si="3"/>
        <v>2</v>
      </c>
    </row>
    <row r="128" spans="1:5" x14ac:dyDescent="0.25">
      <c r="A128" s="12"/>
      <c r="B128" s="12"/>
      <c r="C128" s="12"/>
      <c r="D128" s="12"/>
    </row>
    <row r="129" spans="1:5" x14ac:dyDescent="0.25">
      <c r="A129" s="12" t="s">
        <v>19</v>
      </c>
      <c r="B129" s="13">
        <v>466.05</v>
      </c>
      <c r="C129" s="12"/>
      <c r="D129" s="12"/>
    </row>
    <row r="130" spans="1:5" x14ac:dyDescent="0.25">
      <c r="A130" s="12" t="s">
        <v>4</v>
      </c>
      <c r="B130" s="12">
        <v>44</v>
      </c>
      <c r="C130" s="12"/>
      <c r="D130" s="12"/>
    </row>
    <row r="131" spans="1:5" x14ac:dyDescent="0.25">
      <c r="A131" s="12" t="s">
        <v>20</v>
      </c>
      <c r="B131" s="13">
        <f>B129*B130</f>
        <v>20506.2</v>
      </c>
      <c r="C131" s="12"/>
      <c r="D131" s="12"/>
    </row>
    <row r="132" spans="1:5" x14ac:dyDescent="0.25">
      <c r="B132" s="1"/>
    </row>
    <row r="133" spans="1:5" ht="26.25" x14ac:dyDescent="0.4">
      <c r="A133" s="71" t="s">
        <v>29</v>
      </c>
      <c r="B133" s="71"/>
    </row>
    <row r="134" spans="1:5" x14ac:dyDescent="0.25">
      <c r="A134" s="6" t="s">
        <v>1</v>
      </c>
      <c r="B134" s="8">
        <v>136834</v>
      </c>
    </row>
    <row r="135" spans="1:5" x14ac:dyDescent="0.25">
      <c r="A135" s="6" t="s">
        <v>2</v>
      </c>
      <c r="B135" s="8">
        <v>116308.9</v>
      </c>
    </row>
    <row r="137" spans="1:5" ht="60" x14ac:dyDescent="0.25">
      <c r="A137" s="14" t="s">
        <v>30</v>
      </c>
      <c r="B137" s="14" t="s">
        <v>44</v>
      </c>
      <c r="C137" s="15" t="s">
        <v>45</v>
      </c>
      <c r="D137" s="17"/>
      <c r="E137" s="47" t="s">
        <v>52</v>
      </c>
    </row>
    <row r="138" spans="1:5" x14ac:dyDescent="0.25">
      <c r="A138" s="17"/>
      <c r="B138" s="17"/>
      <c r="C138" s="17"/>
      <c r="D138" s="17"/>
    </row>
    <row r="139" spans="1:5" s="7" customFormat="1" x14ac:dyDescent="0.25">
      <c r="A139" s="31" t="s">
        <v>5</v>
      </c>
      <c r="B139" s="31" t="s">
        <v>6</v>
      </c>
      <c r="C139" s="31" t="s">
        <v>7</v>
      </c>
      <c r="D139" s="31"/>
    </row>
    <row r="140" spans="1:5" x14ac:dyDescent="0.25">
      <c r="A140" s="17" t="s">
        <v>11</v>
      </c>
      <c r="B140" s="17">
        <v>113604</v>
      </c>
      <c r="C140" s="18">
        <v>4725</v>
      </c>
      <c r="D140" s="17"/>
    </row>
    <row r="141" spans="1:5" x14ac:dyDescent="0.25">
      <c r="A141" s="17" t="s">
        <v>14</v>
      </c>
      <c r="B141" s="17">
        <v>113610</v>
      </c>
      <c r="C141" s="18">
        <v>4867</v>
      </c>
      <c r="D141" s="17"/>
    </row>
    <row r="142" spans="1:5" x14ac:dyDescent="0.25">
      <c r="A142" s="17" t="s">
        <v>15</v>
      </c>
      <c r="B142" s="17">
        <v>113623</v>
      </c>
      <c r="C142" s="18">
        <v>5119</v>
      </c>
      <c r="D142" s="17"/>
    </row>
    <row r="143" spans="1:5" x14ac:dyDescent="0.25">
      <c r="A143" s="17" t="s">
        <v>16</v>
      </c>
      <c r="B143" s="17">
        <v>162066</v>
      </c>
      <c r="C143" s="18">
        <v>7295</v>
      </c>
      <c r="D143" s="17"/>
    </row>
    <row r="144" spans="1:5" x14ac:dyDescent="0.25">
      <c r="A144" s="17"/>
      <c r="B144" s="17"/>
      <c r="C144" s="17"/>
      <c r="D144" s="17"/>
    </row>
    <row r="145" spans="1:5" x14ac:dyDescent="0.25">
      <c r="A145" s="17" t="s">
        <v>19</v>
      </c>
      <c r="B145" s="18">
        <v>22006</v>
      </c>
      <c r="C145" s="17"/>
      <c r="D145" s="17"/>
    </row>
    <row r="146" spans="1:5" x14ac:dyDescent="0.25">
      <c r="A146" s="17" t="s">
        <v>4</v>
      </c>
      <c r="B146" s="17">
        <v>1</v>
      </c>
      <c r="C146" s="17"/>
      <c r="D146" s="17"/>
    </row>
    <row r="147" spans="1:5" x14ac:dyDescent="0.25">
      <c r="A147" s="17" t="s">
        <v>20</v>
      </c>
      <c r="B147" s="18">
        <v>22006</v>
      </c>
      <c r="C147" s="17"/>
      <c r="D147" s="17"/>
    </row>
    <row r="148" spans="1:5" s="22" customFormat="1" x14ac:dyDescent="0.25">
      <c r="B148" s="23"/>
    </row>
    <row r="149" spans="1:5" ht="90" x14ac:dyDescent="0.25">
      <c r="A149" s="12" t="s">
        <v>30</v>
      </c>
      <c r="B149" s="10" t="s">
        <v>44</v>
      </c>
      <c r="C149" s="21" t="s">
        <v>46</v>
      </c>
      <c r="D149" s="12"/>
      <c r="E149" s="47" t="s">
        <v>52</v>
      </c>
    </row>
    <row r="150" spans="1:5" x14ac:dyDescent="0.25">
      <c r="A150" s="12"/>
      <c r="B150" s="12"/>
      <c r="C150" s="12"/>
      <c r="D150" s="12"/>
    </row>
    <row r="151" spans="1:5" x14ac:dyDescent="0.25">
      <c r="A151" s="27" t="s">
        <v>5</v>
      </c>
      <c r="B151" s="27" t="s">
        <v>6</v>
      </c>
      <c r="C151" s="27" t="s">
        <v>7</v>
      </c>
      <c r="D151" s="12"/>
    </row>
    <row r="152" spans="1:5" x14ac:dyDescent="0.25">
      <c r="A152" s="12" t="s">
        <v>8</v>
      </c>
      <c r="B152" s="12">
        <v>113058</v>
      </c>
      <c r="C152" s="13">
        <v>24590</v>
      </c>
      <c r="D152" s="12"/>
    </row>
    <row r="153" spans="1:5" x14ac:dyDescent="0.25">
      <c r="A153" s="12" t="s">
        <v>9</v>
      </c>
      <c r="B153" s="12">
        <v>113175</v>
      </c>
      <c r="C153" s="13">
        <v>20260</v>
      </c>
      <c r="D153" s="12"/>
    </row>
    <row r="154" spans="1:5" x14ac:dyDescent="0.25">
      <c r="A154" s="12" t="s">
        <v>10</v>
      </c>
      <c r="B154" s="12">
        <v>113177</v>
      </c>
      <c r="C154" s="13">
        <v>11020</v>
      </c>
      <c r="D154" s="12"/>
    </row>
    <row r="155" spans="1:5" x14ac:dyDescent="0.25">
      <c r="A155" s="12" t="s">
        <v>12</v>
      </c>
      <c r="B155" s="12">
        <v>113605</v>
      </c>
      <c r="C155" s="13">
        <v>10096</v>
      </c>
      <c r="D155" s="12"/>
    </row>
    <row r="156" spans="1:5" x14ac:dyDescent="0.25">
      <c r="A156" s="12" t="s">
        <v>24</v>
      </c>
      <c r="B156" s="12">
        <v>113608</v>
      </c>
      <c r="C156" s="13">
        <v>20420</v>
      </c>
      <c r="D156" s="12"/>
    </row>
    <row r="157" spans="1:5" x14ac:dyDescent="0.25">
      <c r="A157" s="12" t="s">
        <v>17</v>
      </c>
      <c r="B157" s="12">
        <v>203216</v>
      </c>
      <c r="C157" s="13">
        <v>9898</v>
      </c>
      <c r="D157" s="12"/>
    </row>
    <row r="158" spans="1:5" x14ac:dyDescent="0.25">
      <c r="A158" s="12"/>
      <c r="B158" s="12"/>
      <c r="C158" s="12"/>
      <c r="D158" s="12"/>
    </row>
    <row r="159" spans="1:5" x14ac:dyDescent="0.25">
      <c r="A159" s="12" t="s">
        <v>19</v>
      </c>
      <c r="B159" s="13">
        <v>96284</v>
      </c>
      <c r="C159" s="12"/>
      <c r="D159" s="12"/>
    </row>
    <row r="160" spans="1:5" x14ac:dyDescent="0.25">
      <c r="A160" s="12" t="s">
        <v>4</v>
      </c>
      <c r="B160" s="12">
        <v>1</v>
      </c>
      <c r="C160" s="12"/>
      <c r="D160" s="12"/>
    </row>
    <row r="161" spans="1:5" x14ac:dyDescent="0.25">
      <c r="A161" s="12" t="s">
        <v>20</v>
      </c>
      <c r="B161" s="13">
        <v>96284</v>
      </c>
      <c r="C161" s="12"/>
      <c r="D161" s="12"/>
    </row>
    <row r="162" spans="1:5" s="22" customFormat="1" x14ac:dyDescent="0.25">
      <c r="B162" s="23"/>
    </row>
    <row r="163" spans="1:5" ht="75" x14ac:dyDescent="0.25">
      <c r="A163" s="4" t="s">
        <v>30</v>
      </c>
      <c r="B163" s="4" t="s">
        <v>48</v>
      </c>
      <c r="C163" s="36" t="s">
        <v>47</v>
      </c>
      <c r="D163" s="4"/>
      <c r="E163" s="47" t="s">
        <v>52</v>
      </c>
    </row>
    <row r="164" spans="1:5" x14ac:dyDescent="0.25">
      <c r="A164" s="4"/>
      <c r="B164" s="4"/>
      <c r="C164" s="36"/>
      <c r="D164" s="4"/>
    </row>
    <row r="165" spans="1:5" x14ac:dyDescent="0.25">
      <c r="A165" s="37" t="s">
        <v>5</v>
      </c>
      <c r="B165" s="37" t="s">
        <v>6</v>
      </c>
      <c r="C165" s="37" t="s">
        <v>7</v>
      </c>
      <c r="D165" s="4"/>
    </row>
    <row r="166" spans="1:5" x14ac:dyDescent="0.25">
      <c r="A166" s="4" t="s">
        <v>13</v>
      </c>
      <c r="B166" s="4">
        <v>113609</v>
      </c>
      <c r="C166" s="5">
        <v>9671</v>
      </c>
      <c r="D166" s="4"/>
    </row>
    <row r="167" spans="1:5" x14ac:dyDescent="0.25">
      <c r="A167" s="4" t="s">
        <v>18</v>
      </c>
      <c r="B167" s="4">
        <v>16031941</v>
      </c>
      <c r="C167" s="5">
        <v>8873</v>
      </c>
      <c r="D167" s="4"/>
    </row>
    <row r="168" spans="1:5" x14ac:dyDescent="0.25">
      <c r="A168" s="4"/>
      <c r="B168" s="4"/>
      <c r="C168" s="4"/>
      <c r="D168" s="4"/>
    </row>
    <row r="169" spans="1:5" x14ac:dyDescent="0.25">
      <c r="A169" s="4" t="s">
        <v>19</v>
      </c>
      <c r="B169" s="5">
        <v>18544</v>
      </c>
      <c r="C169" s="4"/>
      <c r="D169" s="4"/>
    </row>
    <row r="170" spans="1:5" x14ac:dyDescent="0.25">
      <c r="A170" s="4" t="s">
        <v>4</v>
      </c>
      <c r="B170" s="4">
        <v>1</v>
      </c>
      <c r="C170" s="4"/>
      <c r="D170" s="4"/>
    </row>
    <row r="171" spans="1:5" x14ac:dyDescent="0.25">
      <c r="A171" s="4" t="s">
        <v>20</v>
      </c>
      <c r="B171" s="5">
        <v>18544</v>
      </c>
      <c r="C171" s="4"/>
      <c r="D171" s="4"/>
    </row>
    <row r="172" spans="1:5" s="22" customFormat="1" x14ac:dyDescent="0.25">
      <c r="B172" s="23"/>
    </row>
    <row r="173" spans="1:5" ht="26.25" x14ac:dyDescent="0.4">
      <c r="A173" s="71" t="s">
        <v>31</v>
      </c>
      <c r="B173" s="71"/>
    </row>
    <row r="174" spans="1:5" x14ac:dyDescent="0.25">
      <c r="A174" s="6" t="s">
        <v>1</v>
      </c>
      <c r="B174" s="8">
        <f>B182</f>
        <v>46022</v>
      </c>
    </row>
    <row r="175" spans="1:5" x14ac:dyDescent="0.25">
      <c r="A175" s="6" t="s">
        <v>2</v>
      </c>
      <c r="B175" s="8">
        <f>B174*0.85</f>
        <v>39118.699999999997</v>
      </c>
    </row>
    <row r="176" spans="1:5" ht="13.5" customHeight="1" x14ac:dyDescent="0.25"/>
    <row r="177" spans="1:5" ht="30" x14ac:dyDescent="0.25">
      <c r="A177" s="17" t="s">
        <v>30</v>
      </c>
      <c r="B177" s="17" t="s">
        <v>50</v>
      </c>
      <c r="C177" s="42" t="s">
        <v>49</v>
      </c>
      <c r="D177" s="17"/>
      <c r="E177" s="47" t="s">
        <v>52</v>
      </c>
    </row>
    <row r="178" spans="1:5" x14ac:dyDescent="0.25">
      <c r="A178" s="17"/>
      <c r="B178" s="17"/>
      <c r="C178" s="17"/>
      <c r="D178" s="17"/>
    </row>
    <row r="179" spans="1:5" s="7" customFormat="1" x14ac:dyDescent="0.25">
      <c r="A179" s="31" t="s">
        <v>5</v>
      </c>
      <c r="B179" s="31" t="s">
        <v>6</v>
      </c>
      <c r="C179" s="31" t="s">
        <v>7</v>
      </c>
      <c r="D179" s="31"/>
    </row>
    <row r="180" spans="1:5" x14ac:dyDescent="0.25">
      <c r="A180" s="17" t="s">
        <v>9</v>
      </c>
      <c r="B180" s="17">
        <v>113175</v>
      </c>
      <c r="C180" s="18">
        <v>46022</v>
      </c>
      <c r="D180" s="17"/>
      <c r="E180" s="51"/>
    </row>
    <row r="181" spans="1:5" x14ac:dyDescent="0.25">
      <c r="A181" s="17"/>
      <c r="B181" s="17"/>
      <c r="C181" s="17"/>
      <c r="D181" s="17"/>
    </row>
    <row r="182" spans="1:5" x14ac:dyDescent="0.25">
      <c r="A182" s="17" t="s">
        <v>19</v>
      </c>
      <c r="B182" s="18">
        <f>C180</f>
        <v>46022</v>
      </c>
      <c r="C182" s="17"/>
      <c r="D182" s="17"/>
    </row>
    <row r="183" spans="1:5" x14ac:dyDescent="0.25">
      <c r="A183" s="17" t="s">
        <v>4</v>
      </c>
      <c r="B183" s="17">
        <v>1</v>
      </c>
      <c r="C183" s="17"/>
      <c r="D183" s="17"/>
    </row>
    <row r="184" spans="1:5" x14ac:dyDescent="0.25">
      <c r="A184" s="17" t="s">
        <v>20</v>
      </c>
      <c r="B184" s="18">
        <f>C180</f>
        <v>46022</v>
      </c>
      <c r="C184" s="17"/>
      <c r="D184" s="17"/>
    </row>
    <row r="186" spans="1:5" x14ac:dyDescent="0.25">
      <c r="B186" s="1"/>
    </row>
    <row r="187" spans="1:5" x14ac:dyDescent="0.25">
      <c r="B187" s="1"/>
    </row>
    <row r="188" spans="1:5" x14ac:dyDescent="0.25">
      <c r="B188" s="1"/>
    </row>
  </sheetData>
  <mergeCells count="5">
    <mergeCell ref="A1:B1"/>
    <mergeCell ref="A43:B43"/>
    <mergeCell ref="A88:B88"/>
    <mergeCell ref="A133:B133"/>
    <mergeCell ref="A173:B17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Original App #181033985</vt:lpstr>
      <vt:lpstr>Corrections</vt:lpstr>
      <vt:lpstr>Corrected App #181033985.2</vt:lpstr>
    </vt:vector>
  </TitlesOfParts>
  <Company>Willamette Education Service District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Campos, Jamie</dc:creator>
  <cp:lastModifiedBy>Campos, Jamie</cp:lastModifiedBy>
  <dcterms:created xsi:type="dcterms:W3CDTF">2018-12-21T21:14:10Z</dcterms:created>
  <dcterms:modified xsi:type="dcterms:W3CDTF">2019-06-24T19:32:25Z</dcterms:modified>
</cp:coreProperties>
</file>