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240" yWindow="120" windowWidth="8610" windowHeight="4440" tabRatio="793"/>
  </bookViews>
  <sheets>
    <sheet name="Figure4_Sub Growth" sheetId="41" r:id="rId1"/>
    <sheet name="Figure5_Market Share" sheetId="39" r:id="rId2"/>
    <sheet name="Intermediate&gt;" sheetId="43" r:id="rId3"/>
    <sheet name="SubGrowth" sheetId="40" r:id="rId4"/>
    <sheet name="MarketShare" sheetId="38" r:id="rId5"/>
    <sheet name="Connections" sheetId="37" r:id="rId6"/>
    <sheet name="Raw&gt;" sheetId="42" r:id="rId7"/>
    <sheet name="2008-2011 (Connections)" sheetId="2" r:id="rId8"/>
    <sheet name="2012-2015 (Connections)" sheetId="1" r:id="rId9"/>
  </sheets>
  <definedNames>
    <definedName name="_xlnm.Print_Area" localSheetId="7">'2008-2011 (Connections)'!$B$3:$G$25</definedName>
    <definedName name="_xlnm.Print_Area" localSheetId="8">'2012-2015 (Connections)'!$B$2:$F$28</definedName>
    <definedName name="_xlnm.Print_Area" localSheetId="5">Connections!$A$2:$K$24</definedName>
    <definedName name="_xlnm.Print_Area" localSheetId="4">MarketShare!$A$2:$K$24</definedName>
    <definedName name="_xlnm.Print_Area" localSheetId="3">SubGrowth!$A$2:$K$23</definedName>
  </definedNames>
  <calcPr calcId="145621"/>
</workbook>
</file>

<file path=xl/calcChain.xml><?xml version="1.0" encoding="utf-8"?>
<calcChain xmlns="http://schemas.openxmlformats.org/spreadsheetml/2006/main">
  <c r="B8" i="40" l="1"/>
  <c r="J19" i="37"/>
  <c r="K19" i="37"/>
  <c r="J18" i="37" l="1"/>
  <c r="K18" i="37"/>
  <c r="C5" i="40"/>
  <c r="D5" i="40" s="1"/>
  <c r="E5" i="40" s="1"/>
  <c r="C5" i="38" l="1"/>
  <c r="K10" i="38"/>
  <c r="G14" i="37"/>
  <c r="F13" i="37"/>
  <c r="F14" i="37"/>
  <c r="F15" i="37"/>
  <c r="G15" i="37"/>
  <c r="H15" i="37"/>
  <c r="I15" i="37"/>
  <c r="F16" i="37"/>
  <c r="G16" i="37"/>
  <c r="H16" i="37"/>
  <c r="G12" i="37"/>
  <c r="H12" i="37"/>
  <c r="I12" i="37"/>
  <c r="F12" i="37"/>
  <c r="F9" i="37"/>
  <c r="G9" i="37"/>
  <c r="H9" i="37"/>
  <c r="I9" i="37"/>
  <c r="F10" i="37"/>
  <c r="G10" i="37"/>
  <c r="H10" i="37"/>
  <c r="I10" i="37"/>
  <c r="F11" i="37"/>
  <c r="G11" i="37"/>
  <c r="H11" i="37"/>
  <c r="I11" i="37"/>
  <c r="G8" i="37"/>
  <c r="H8" i="37"/>
  <c r="I8" i="37"/>
  <c r="F8" i="37"/>
  <c r="B12" i="37"/>
  <c r="B13" i="37"/>
  <c r="B14" i="37"/>
  <c r="B15" i="37"/>
  <c r="B16" i="37"/>
  <c r="B9" i="37"/>
  <c r="B10" i="37"/>
  <c r="B11" i="37"/>
  <c r="B8" i="37"/>
  <c r="D22" i="2"/>
  <c r="E22" i="2"/>
  <c r="F22" i="2"/>
  <c r="G22" i="2"/>
  <c r="C22" i="2"/>
  <c r="C5" i="37"/>
  <c r="H19" i="37" l="1"/>
  <c r="G19" i="37"/>
  <c r="F19" i="37"/>
  <c r="B19" i="37"/>
  <c r="I19" i="37"/>
  <c r="C9" i="37"/>
  <c r="C9" i="40" s="1"/>
  <c r="I18" i="37"/>
  <c r="B18" i="37"/>
  <c r="J8" i="38"/>
  <c r="K16" i="38"/>
  <c r="K12" i="38"/>
  <c r="J16" i="38"/>
  <c r="J12" i="38"/>
  <c r="K14" i="38"/>
  <c r="K9" i="38"/>
  <c r="J14" i="38"/>
  <c r="J10" i="38"/>
  <c r="H18" i="37"/>
  <c r="G18" i="37"/>
  <c r="F18" i="37"/>
  <c r="I10" i="40"/>
  <c r="F10" i="40"/>
  <c r="J10" i="40"/>
  <c r="G10" i="40"/>
  <c r="K10" i="40"/>
  <c r="B10" i="40"/>
  <c r="H10" i="40"/>
  <c r="I14" i="40"/>
  <c r="F14" i="40"/>
  <c r="J14" i="40"/>
  <c r="G14" i="40"/>
  <c r="K14" i="40"/>
  <c r="B14" i="40"/>
  <c r="H14" i="40"/>
  <c r="F9" i="40"/>
  <c r="J9" i="40"/>
  <c r="G9" i="40"/>
  <c r="K9" i="40"/>
  <c r="B9" i="40"/>
  <c r="H9" i="40"/>
  <c r="I9" i="40"/>
  <c r="F13" i="40"/>
  <c r="J13" i="40"/>
  <c r="G13" i="40"/>
  <c r="K13" i="40"/>
  <c r="B13" i="40"/>
  <c r="H13" i="40"/>
  <c r="I13" i="40"/>
  <c r="G8" i="40"/>
  <c r="K8" i="40"/>
  <c r="H8" i="40"/>
  <c r="I8" i="40"/>
  <c r="F8" i="40"/>
  <c r="J8" i="40"/>
  <c r="G16" i="40"/>
  <c r="K16" i="40"/>
  <c r="B16" i="40"/>
  <c r="H16" i="40"/>
  <c r="I16" i="40"/>
  <c r="F16" i="40"/>
  <c r="J16" i="40"/>
  <c r="G12" i="40"/>
  <c r="K12" i="40"/>
  <c r="B12" i="40"/>
  <c r="H12" i="40"/>
  <c r="I12" i="40"/>
  <c r="F12" i="40"/>
  <c r="J12" i="40"/>
  <c r="H11" i="40"/>
  <c r="I11" i="40"/>
  <c r="F11" i="40"/>
  <c r="J11" i="40"/>
  <c r="G11" i="40"/>
  <c r="K11" i="40"/>
  <c r="B11" i="40"/>
  <c r="H15" i="40"/>
  <c r="I15" i="40"/>
  <c r="F15" i="40"/>
  <c r="J15" i="40"/>
  <c r="G15" i="40"/>
  <c r="K15" i="40"/>
  <c r="B15" i="40"/>
  <c r="K8" i="38"/>
  <c r="K19" i="38"/>
  <c r="K15" i="38"/>
  <c r="J19" i="38"/>
  <c r="J15" i="38"/>
  <c r="J13" i="38"/>
  <c r="J11" i="38"/>
  <c r="J9" i="38"/>
  <c r="K13" i="38"/>
  <c r="K11" i="38"/>
  <c r="D5" i="38"/>
  <c r="C16" i="37"/>
  <c r="C16" i="40" s="1"/>
  <c r="C15" i="37"/>
  <c r="C15" i="40" s="1"/>
  <c r="C14" i="37"/>
  <c r="C14" i="40" s="1"/>
  <c r="C13" i="37"/>
  <c r="C13" i="40" s="1"/>
  <c r="C12" i="37"/>
  <c r="C8" i="37"/>
  <c r="D5" i="37"/>
  <c r="C11" i="37"/>
  <c r="C11" i="40" s="1"/>
  <c r="C10" i="37"/>
  <c r="C10" i="40" s="1"/>
  <c r="C8" i="40" l="1"/>
  <c r="C19" i="37"/>
  <c r="H12" i="38"/>
  <c r="H9" i="38"/>
  <c r="H16" i="38"/>
  <c r="G18" i="40"/>
  <c r="K18" i="40"/>
  <c r="H18" i="40"/>
  <c r="I18" i="40"/>
  <c r="F18" i="40"/>
  <c r="J18" i="40"/>
  <c r="B18" i="40"/>
  <c r="C12" i="40"/>
  <c r="C18" i="37"/>
  <c r="C18" i="40" s="1"/>
  <c r="B13" i="38"/>
  <c r="G10" i="38"/>
  <c r="H8" i="38"/>
  <c r="G8" i="38"/>
  <c r="H15" i="38"/>
  <c r="H13" i="38"/>
  <c r="H14" i="38"/>
  <c r="H11" i="38"/>
  <c r="I8" i="38"/>
  <c r="K18" i="38"/>
  <c r="H19" i="38"/>
  <c r="G11" i="38"/>
  <c r="H10" i="38"/>
  <c r="J18" i="38"/>
  <c r="F12" i="38"/>
  <c r="F19" i="38"/>
  <c r="F11" i="38"/>
  <c r="B19" i="38"/>
  <c r="B10" i="38"/>
  <c r="B14" i="38"/>
  <c r="F14" i="38"/>
  <c r="F16" i="38"/>
  <c r="F13" i="38"/>
  <c r="I12" i="38"/>
  <c r="I14" i="38"/>
  <c r="I9" i="38"/>
  <c r="I19" i="38"/>
  <c r="I16" i="38"/>
  <c r="I11" i="38"/>
  <c r="I13" i="38"/>
  <c r="I15" i="38"/>
  <c r="F10" i="38"/>
  <c r="B11" i="38"/>
  <c r="B8" i="38"/>
  <c r="F8" i="38"/>
  <c r="F15" i="38"/>
  <c r="B12" i="38"/>
  <c r="B15" i="38"/>
  <c r="G15" i="38"/>
  <c r="G19" i="38"/>
  <c r="G13" i="38"/>
  <c r="G12" i="38"/>
  <c r="G16" i="38"/>
  <c r="F9" i="38"/>
  <c r="G9" i="38"/>
  <c r="B16" i="38"/>
  <c r="I10" i="38"/>
  <c r="G14" i="38"/>
  <c r="B9" i="38"/>
  <c r="E5" i="38"/>
  <c r="D12" i="37"/>
  <c r="D13" i="37"/>
  <c r="D13" i="40" s="1"/>
  <c r="D14" i="37"/>
  <c r="D14" i="40" s="1"/>
  <c r="D15" i="37"/>
  <c r="D15" i="40" s="1"/>
  <c r="D16" i="37"/>
  <c r="D16" i="40" s="1"/>
  <c r="D8" i="37"/>
  <c r="D9" i="37"/>
  <c r="D9" i="40" s="1"/>
  <c r="D10" i="37"/>
  <c r="D10" i="40" s="1"/>
  <c r="D11" i="37"/>
  <c r="D11" i="40" s="1"/>
  <c r="E5" i="37"/>
  <c r="H18" i="38" l="1"/>
  <c r="D8" i="40"/>
  <c r="D19" i="37"/>
  <c r="D12" i="40"/>
  <c r="D18" i="37"/>
  <c r="D18" i="40" s="1"/>
  <c r="C14" i="38"/>
  <c r="C12" i="38"/>
  <c r="C8" i="38"/>
  <c r="C11" i="38"/>
  <c r="C10" i="38"/>
  <c r="G18" i="38"/>
  <c r="C19" i="38"/>
  <c r="C9" i="38"/>
  <c r="B18" i="38"/>
  <c r="F18" i="38"/>
  <c r="C13" i="38"/>
  <c r="C16" i="38"/>
  <c r="I18" i="38"/>
  <c r="C15" i="38"/>
  <c r="E12" i="37"/>
  <c r="E13" i="37"/>
  <c r="E13" i="40" s="1"/>
  <c r="E14" i="37"/>
  <c r="E14" i="40" s="1"/>
  <c r="E15" i="37"/>
  <c r="E15" i="40" s="1"/>
  <c r="E16" i="37"/>
  <c r="E16" i="40" s="1"/>
  <c r="E8" i="37"/>
  <c r="E9" i="37"/>
  <c r="E9" i="40" s="1"/>
  <c r="E10" i="37"/>
  <c r="E10" i="40" s="1"/>
  <c r="E11" i="37"/>
  <c r="E11" i="40" s="1"/>
  <c r="E8" i="40" l="1"/>
  <c r="E19" i="37"/>
  <c r="E18" i="37"/>
  <c r="E18" i="40" s="1"/>
  <c r="E12" i="40"/>
  <c r="C18" i="38"/>
  <c r="D10" i="38"/>
  <c r="D9" i="38"/>
  <c r="D14" i="38"/>
  <c r="D8" i="38"/>
  <c r="D15" i="38"/>
  <c r="D11" i="38"/>
  <c r="D19" i="38"/>
  <c r="D12" i="38"/>
  <c r="D13" i="38"/>
  <c r="D16" i="38"/>
  <c r="E9" i="38" l="1"/>
  <c r="E15" i="38"/>
  <c r="E14" i="38"/>
  <c r="E8" i="38"/>
  <c r="D18" i="38"/>
  <c r="E11" i="38"/>
  <c r="E19" i="38"/>
  <c r="E10" i="38"/>
  <c r="E16" i="38"/>
  <c r="E12" i="38"/>
  <c r="E13" i="38"/>
  <c r="E18" i="38" l="1"/>
</calcChain>
</file>

<file path=xl/sharedStrings.xml><?xml version="1.0" encoding="utf-8"?>
<sst xmlns="http://schemas.openxmlformats.org/spreadsheetml/2006/main" count="103" uniqueCount="41">
  <si>
    <t>AT&amp;T</t>
  </si>
  <si>
    <t>T-Mobile</t>
  </si>
  <si>
    <t>Sprint</t>
  </si>
  <si>
    <t>*</t>
  </si>
  <si>
    <t>NTELOS</t>
  </si>
  <si>
    <t>Verizon Wireless</t>
  </si>
  <si>
    <t>Nationwide Service Provider Total</t>
  </si>
  <si>
    <t>Regional Service Providers</t>
  </si>
  <si>
    <t>U.S. Cellular</t>
  </si>
  <si>
    <t>Metro PCS</t>
  </si>
  <si>
    <t>Leap Wireless</t>
  </si>
  <si>
    <t>Cincinnati Bell</t>
  </si>
  <si>
    <t>Regional Service Provider Total</t>
  </si>
  <si>
    <t>Total Estimated Connections</t>
  </si>
  <si>
    <t>Estimated Total Connections for Publicly Traded Facilities–Based Mobile Wireless Service Providers (in thousands): 2012–2015</t>
  </si>
  <si>
    <t>Source: FCC Mobile Wireless, 19th Report (p. 11)</t>
  </si>
  <si>
    <t>Service Provider</t>
  </si>
  <si>
    <t>2012 Q2</t>
  </si>
  <si>
    <t>MetroPCS</t>
  </si>
  <si>
    <t>Leap</t>
  </si>
  <si>
    <t>US Cellular</t>
  </si>
  <si>
    <t>≈800</t>
  </si>
  <si>
    <t>NA</t>
  </si>
  <si>
    <t>≈1,000</t>
  </si>
  <si>
    <t>Atlantic Tele-Network</t>
  </si>
  <si>
    <t>Cincinnati Bell Wireless</t>
  </si>
  <si>
    <t>Sprint Nextel</t>
  </si>
  <si>
    <t>Clearwire</t>
  </si>
  <si>
    <t>C-Spire Wireless</t>
  </si>
  <si>
    <t>Top-12 Facilities–Based Mobile Wireless Service Providers Reported Connections, Year-end 2008-2012 Q2 (In thousands)</t>
  </si>
  <si>
    <t>Provider</t>
  </si>
  <si>
    <t>Total</t>
  </si>
  <si>
    <t>Total Connections by Carrier</t>
  </si>
  <si>
    <t>Data for Figure 5: Market Share</t>
  </si>
  <si>
    <t>Data for Figure 4: Subscriber Growth</t>
  </si>
  <si>
    <t>2016:  FCC Mobile Wireless, 20th Report, p. 15.</t>
  </si>
  <si>
    <t xml:space="preserve">2017:  Prepaid Phone News Quarterly Reports (2015-2017). </t>
  </si>
  <si>
    <t>Source: FCC Mobile Wireless, 16th Report, p. 55.</t>
  </si>
  <si>
    <t>Source: FCC Mobile Wireless, 19th Report, p. 11.</t>
  </si>
  <si>
    <t>Nationwide Service Providers</t>
  </si>
  <si>
    <t>Others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</si>
</sst>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467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3" fontId="0" fillId="0" borderId="0" xfId="0" applyNumberFormat="1"/>
    <xf numFmtId="0" fontId="0" fillId="0" borderId="0" xfId="0" applyAlignment="1">
      <alignment horizontal="centerContinuous" wrapText="1"/>
    </xf>
    <xf numFmtId="0" fontId="2" fillId="2" borderId="0" xfId="0" applyFont="1" applyFill="1"/>
    <xf numFmtId="0" fontId="0" fillId="2" borderId="0" xfId="0" applyFill="1"/>
    <xf numFmtId="0" fontId="0" fillId="0" borderId="1" xfId="0" applyBorder="1"/>
    <xf numFmtId="0" fontId="0" fillId="0" borderId="2" xfId="0" applyBorder="1"/>
    <xf numFmtId="3" fontId="2" fillId="0" borderId="0" xfId="0" applyNumberFormat="1" applyFont="1"/>
    <xf numFmtId="0" fontId="4" fillId="0" borderId="0" xfId="0" applyFont="1" applyAlignment="1">
      <alignment horizontal="centerContinuous" wrapText="1"/>
    </xf>
    <xf numFmtId="0" fontId="4" fillId="0" borderId="2" xfId="0" applyFont="1" applyBorder="1" applyAlignment="1">
      <alignment horizontal="centerContinuous" wrapText="1"/>
    </xf>
    <xf numFmtId="0" fontId="0" fillId="0" borderId="2" xfId="0" applyBorder="1" applyAlignment="1">
      <alignment horizontal="centerContinuous" wrapText="1"/>
    </xf>
    <xf numFmtId="0" fontId="2" fillId="0" borderId="0" xfId="0" applyFont="1" applyFill="1"/>
    <xf numFmtId="3" fontId="0" fillId="0" borderId="2" xfId="0" applyNumberFormat="1" applyBorder="1"/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3" fontId="0" fillId="0" borderId="0" xfId="0" applyNumberFormat="1" applyAlignment="1">
      <alignment horizontal="right"/>
    </xf>
    <xf numFmtId="0" fontId="4" fillId="0" borderId="0" xfId="0" applyFont="1" applyAlignment="1">
      <alignment horizontal="centerContinuous"/>
    </xf>
    <xf numFmtId="164" fontId="2" fillId="0" borderId="0" xfId="1" applyNumberFormat="1" applyFont="1"/>
    <xf numFmtId="0" fontId="0" fillId="0" borderId="0" xfId="0" applyAlignment="1">
      <alignment horizontal="centerContinuous"/>
    </xf>
    <xf numFmtId="0" fontId="3" fillId="0" borderId="0" xfId="0" applyFont="1"/>
    <xf numFmtId="0" fontId="3" fillId="0" borderId="0" xfId="0" applyFont="1" applyAlignment="1">
      <alignment horizontal="right"/>
    </xf>
    <xf numFmtId="3" fontId="0" fillId="0" borderId="1" xfId="0" applyNumberFormat="1" applyBorder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alcChain" Target="calcChain.xml"/><Relationship Id="rId3" Type="http://schemas.openxmlformats.org/officeDocument/2006/relationships/worksheet" Target="worksheets/sheet1.xml"/><Relationship Id="rId7" Type="http://schemas.openxmlformats.org/officeDocument/2006/relationships/worksheet" Target="worksheets/sheet5.xml"/><Relationship Id="rId12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4.xml"/><Relationship Id="rId11" Type="http://schemas.openxmlformats.org/officeDocument/2006/relationships/styles" Target="styles.xml"/><Relationship Id="rId5" Type="http://schemas.openxmlformats.org/officeDocument/2006/relationships/worksheet" Target="worksheets/sheet3.xml"/><Relationship Id="rId10" Type="http://schemas.openxmlformats.org/officeDocument/2006/relationships/theme" Target="theme/theme1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867328569210446"/>
          <c:y val="8.9433772096780037E-2"/>
          <c:w val="0.84466254797525564"/>
          <c:h val="0.81015277813965403"/>
        </c:manualLayout>
      </c:layout>
      <c:lineChart>
        <c:grouping val="standard"/>
        <c:varyColors val="0"/>
        <c:ser>
          <c:idx val="0"/>
          <c:order val="0"/>
          <c:tx>
            <c:strRef>
              <c:f>SubGrowth!$A$8</c:f>
              <c:strCache>
                <c:ptCount val="1"/>
                <c:pt idx="0">
                  <c:v>Verizon Wireless</c:v>
                </c:pt>
              </c:strCache>
            </c:strRef>
          </c:tx>
          <c:spPr>
            <a:ln w="44450"/>
          </c:spPr>
          <c:marker>
            <c:symbol val="none"/>
          </c:marker>
          <c:dLbls>
            <c:dLbl>
              <c:idx val="1"/>
              <c:layout>
                <c:manualLayout>
                  <c:x val="0.26151351215114937"/>
                  <c:y val="-0.21043743246301602"/>
                </c:manualLayout>
              </c:layout>
              <c:tx>
                <c:rich>
                  <a:bodyPr/>
                  <a:lstStyle/>
                  <a:p>
                    <a:pPr>
                      <a:defRPr sz="1200" b="1">
                        <a:solidFill>
                          <a:schemeClr val="accent1"/>
                        </a:solidFill>
                      </a:defRPr>
                    </a:pPr>
                    <a:r>
                      <a:rPr lang="en-US"/>
                      <a:t>Verizon 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SubGrowth!$B$5:$K$5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SubGrowth!$B$8:$K$8</c:f>
              <c:numCache>
                <c:formatCode>0.0%</c:formatCode>
                <c:ptCount val="10"/>
                <c:pt idx="0">
                  <c:v>1</c:v>
                </c:pt>
                <c:pt idx="1">
                  <c:v>1.1858138114799601</c:v>
                </c:pt>
                <c:pt idx="2">
                  <c:v>1.2148190296436105</c:v>
                </c:pt>
                <c:pt idx="3">
                  <c:v>1.2791023648273565</c:v>
                </c:pt>
                <c:pt idx="4">
                  <c:v>1.6177695126013101</c:v>
                </c:pt>
                <c:pt idx="5">
                  <c:v>1.742186632619074</c:v>
                </c:pt>
                <c:pt idx="6">
                  <c:v>1.8681580992561342</c:v>
                </c:pt>
                <c:pt idx="7">
                  <c:v>1.9557566337293217</c:v>
                </c:pt>
                <c:pt idx="8">
                  <c:v>2.0242450316420562</c:v>
                </c:pt>
                <c:pt idx="9">
                  <c:v>2.0164871766403909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SubGrowth!$A$9</c:f>
              <c:strCache>
                <c:ptCount val="1"/>
                <c:pt idx="0">
                  <c:v>AT&amp;T</c:v>
                </c:pt>
              </c:strCache>
            </c:strRef>
          </c:tx>
          <c:spPr>
            <a:ln w="44450">
              <a:solidFill>
                <a:schemeClr val="accent2"/>
              </a:solidFill>
              <a:prstDash val="dash"/>
            </a:ln>
          </c:spPr>
          <c:marker>
            <c:symbol val="none"/>
          </c:marker>
          <c:dLbls>
            <c:dLbl>
              <c:idx val="1"/>
              <c:layout>
                <c:manualLayout>
                  <c:x val="0.67852263555708525"/>
                  <c:y val="-0.19220746723958218"/>
                </c:manualLayout>
              </c:layout>
              <c:spPr/>
              <c:txPr>
                <a:bodyPr/>
                <a:lstStyle/>
                <a:p>
                  <a:pPr>
                    <a:defRPr sz="1200" b="1">
                      <a:solidFill>
                        <a:schemeClr val="accent2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SubGrowth!$B$5:$K$5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SubGrowth!$B$9:$K$9</c:f>
              <c:numCache>
                <c:formatCode>0.0%</c:formatCode>
                <c:ptCount val="10"/>
                <c:pt idx="0">
                  <c:v>1</c:v>
                </c:pt>
                <c:pt idx="1">
                  <c:v>1.1053253515822825</c:v>
                </c:pt>
                <c:pt idx="2">
                  <c:v>1.2405822696048514</c:v>
                </c:pt>
                <c:pt idx="3">
                  <c:v>1.3407134231063902</c:v>
                </c:pt>
                <c:pt idx="4">
                  <c:v>1.3889934942669038</c:v>
                </c:pt>
                <c:pt idx="5">
                  <c:v>1.4319884688802607</c:v>
                </c:pt>
                <c:pt idx="6">
                  <c:v>1.5663104312482956</c:v>
                </c:pt>
                <c:pt idx="7">
                  <c:v>1.6709605370800815</c:v>
                </c:pt>
                <c:pt idx="8">
                  <c:v>1.7514186653508033</c:v>
                </c:pt>
                <c:pt idx="9">
                  <c:v>1.8387461205833084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SubGrowth!$A$10</c:f>
              <c:strCache>
                <c:ptCount val="1"/>
                <c:pt idx="0">
                  <c:v>T-Mobile</c:v>
                </c:pt>
              </c:strCache>
            </c:strRef>
          </c:tx>
          <c:spPr>
            <a:ln w="44450">
              <a:solidFill>
                <a:schemeClr val="accent3"/>
              </a:solidFill>
            </a:ln>
          </c:spPr>
          <c:marker>
            <c:symbol val="square"/>
            <c:size val="8"/>
          </c:marker>
          <c:dLbls>
            <c:dLbl>
              <c:idx val="1"/>
              <c:layout>
                <c:manualLayout>
                  <c:x val="0.54791293981821643"/>
                  <c:y val="-0.39057733562414537"/>
                </c:manualLayout>
              </c:layout>
              <c:spPr/>
              <c:txPr>
                <a:bodyPr/>
                <a:lstStyle/>
                <a:p>
                  <a:pPr>
                    <a:defRPr sz="1200" b="1">
                      <a:solidFill>
                        <a:schemeClr val="accent3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SubGrowth!$B$5:$K$5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SubGrowth!$B$10:$K$10</c:f>
              <c:numCache>
                <c:formatCode>0.0%</c:formatCode>
                <c:ptCount val="10"/>
                <c:pt idx="0">
                  <c:v>1</c:v>
                </c:pt>
                <c:pt idx="1">
                  <c:v>1.0315037548079857</c:v>
                </c:pt>
                <c:pt idx="2">
                  <c:v>1.029794248733134</c:v>
                </c:pt>
                <c:pt idx="3">
                  <c:v>1.013034983820746</c:v>
                </c:pt>
                <c:pt idx="4">
                  <c:v>0.92493436717748334</c:v>
                </c:pt>
                <c:pt idx="5">
                  <c:v>1.4251175285426461</c:v>
                </c:pt>
                <c:pt idx="6">
                  <c:v>1.679528664753648</c:v>
                </c:pt>
                <c:pt idx="7">
                  <c:v>1.931802918371085</c:v>
                </c:pt>
                <c:pt idx="8">
                  <c:v>2.1812992246168874</c:v>
                </c:pt>
                <c:pt idx="9">
                  <c:v>2.2162525184687709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SubGrowth!$A$11</c:f>
              <c:strCache>
                <c:ptCount val="1"/>
                <c:pt idx="0">
                  <c:v>Sprint</c:v>
                </c:pt>
              </c:strCache>
            </c:strRef>
          </c:tx>
          <c:spPr>
            <a:ln w="44450">
              <a:solidFill>
                <a:schemeClr val="accent4"/>
              </a:solidFill>
            </a:ln>
          </c:spPr>
          <c:marker>
            <c:symbol val="triangle"/>
            <c:size val="8"/>
          </c:marker>
          <c:dLbls>
            <c:dLbl>
              <c:idx val="1"/>
              <c:layout>
                <c:manualLayout>
                  <c:x val="0.58011487585829991"/>
                  <c:y val="-0.1051575145752382"/>
                </c:manualLayout>
              </c:layout>
              <c:spPr/>
              <c:txPr>
                <a:bodyPr/>
                <a:lstStyle/>
                <a:p>
                  <a:pPr>
                    <a:defRPr sz="1200" b="1">
                      <a:solidFill>
                        <a:schemeClr val="accent4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SubGrowth!$B$5:$K$5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SubGrowth!$B$11:$K$11</c:f>
              <c:numCache>
                <c:formatCode>0.0%</c:formatCode>
                <c:ptCount val="10"/>
                <c:pt idx="0">
                  <c:v>1</c:v>
                </c:pt>
                <c:pt idx="1">
                  <c:v>0.99575903016260503</c:v>
                </c:pt>
                <c:pt idx="2">
                  <c:v>1.0325209979726095</c:v>
                </c:pt>
                <c:pt idx="3">
                  <c:v>1.1382556166990774</c:v>
                </c:pt>
                <c:pt idx="4">
                  <c:v>1.1507716496338285</c:v>
                </c:pt>
                <c:pt idx="5">
                  <c:v>1.1300012412594647</c:v>
                </c:pt>
                <c:pt idx="6">
                  <c:v>1.1570400099300757</c:v>
                </c:pt>
                <c:pt idx="7">
                  <c:v>1.2118416152923166</c:v>
                </c:pt>
                <c:pt idx="8">
                  <c:v>1.2312259505978733</c:v>
                </c:pt>
                <c:pt idx="9">
                  <c:v>1.12954611278911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SubGrowth!$A$18</c:f>
              <c:strCache>
                <c:ptCount val="1"/>
                <c:pt idx="0">
                  <c:v>Others Total</c:v>
                </c:pt>
              </c:strCache>
            </c:strRef>
          </c:tx>
          <c:spPr>
            <a:ln w="44450">
              <a:solidFill>
                <a:schemeClr val="bg2"/>
              </a:solidFill>
            </a:ln>
          </c:spPr>
          <c:marker>
            <c:symbol val="circle"/>
            <c:size val="8"/>
          </c:marker>
          <c:dLbls>
            <c:dLbl>
              <c:idx val="1"/>
              <c:layout>
                <c:manualLayout>
                  <c:x val="0.60946751787470999"/>
                  <c:y val="0.23288505245173197"/>
                </c:manualLayout>
              </c:layout>
              <c:spPr/>
              <c:txPr>
                <a:bodyPr/>
                <a:lstStyle/>
                <a:p>
                  <a:pPr>
                    <a:defRPr sz="1200" b="1">
                      <a:solidFill>
                        <a:schemeClr val="bg2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SubGrowth!$B$5:$K$5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SubGrowth!$B$18:$K$18</c:f>
              <c:numCache>
                <c:formatCode>0.0%</c:formatCode>
                <c:ptCount val="10"/>
                <c:pt idx="0">
                  <c:v>1</c:v>
                </c:pt>
                <c:pt idx="1">
                  <c:v>1.141088203001098</c:v>
                </c:pt>
                <c:pt idx="2">
                  <c:v>1.2621690862510675</c:v>
                </c:pt>
                <c:pt idx="3">
                  <c:v>1.3447602781505428</c:v>
                </c:pt>
                <c:pt idx="4">
                  <c:v>1.2699768207880933</c:v>
                </c:pt>
                <c:pt idx="5">
                  <c:v>0.61790899109430275</c:v>
                </c:pt>
                <c:pt idx="6">
                  <c:v>0.32274002683908748</c:v>
                </c:pt>
                <c:pt idx="7">
                  <c:v>0.31609125289740148</c:v>
                </c:pt>
                <c:pt idx="8">
                  <c:v>0.30980846651213861</c:v>
                </c:pt>
                <c:pt idx="9">
                  <c:v>0.30724655361717701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733568"/>
        <c:axId val="143022848"/>
      </c:lineChart>
      <c:catAx>
        <c:axId val="170733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CAC9CF"/>
            </a:solidFill>
            <a:prstDash val="sysDot"/>
          </a:ln>
        </c:spPr>
        <c:txPr>
          <a:bodyPr/>
          <a:lstStyle/>
          <a:p>
            <a:pPr>
              <a:defRPr sz="1200">
                <a:solidFill>
                  <a:sysClr val="windowText" lastClr="000000"/>
                </a:solidFill>
                <a:latin typeface="+mj-lt"/>
              </a:defRPr>
            </a:pPr>
            <a:endParaRPr lang="en-US"/>
          </a:p>
        </c:txPr>
        <c:crossAx val="143022848"/>
        <c:crosses val="autoZero"/>
        <c:auto val="1"/>
        <c:lblAlgn val="ctr"/>
        <c:lblOffset val="100"/>
        <c:noMultiLvlLbl val="0"/>
      </c:catAx>
      <c:valAx>
        <c:axId val="143022848"/>
        <c:scaling>
          <c:orientation val="minMax"/>
          <c:max val="2.5"/>
        </c:scaling>
        <c:delete val="0"/>
        <c:axPos val="l"/>
        <c:majorGridlines>
          <c:spPr>
            <a:ln>
              <a:solidFill>
                <a:srgbClr val="CAC9CF"/>
              </a:solidFill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ysClr val="windowText" lastClr="000000"/>
                    </a:solidFill>
                    <a:latin typeface="+mj-lt"/>
                  </a:defRPr>
                </a:pPr>
                <a:r>
                  <a:rPr lang="en-US"/>
                  <a:t>Growth</a:t>
                </a:r>
                <a:r>
                  <a:rPr lang="en-US" baseline="0"/>
                  <a:t> in Total Connections by Carrier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676984976376121E-2"/>
              <c:y val="0.28194742395216066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200">
                <a:solidFill>
                  <a:srgbClr val="000000"/>
                </a:solidFill>
                <a:latin typeface="+mj-lt"/>
              </a:defRPr>
            </a:pPr>
            <a:endParaRPr lang="en-US"/>
          </a:p>
        </c:txPr>
        <c:crossAx val="17073356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817303891514792"/>
          <c:y val="8.9433772096780037E-2"/>
          <c:w val="0.84906742126809265"/>
          <c:h val="0.81015277813965403"/>
        </c:manualLayout>
      </c:layout>
      <c:lineChart>
        <c:grouping val="standard"/>
        <c:varyColors val="0"/>
        <c:ser>
          <c:idx val="0"/>
          <c:order val="0"/>
          <c:tx>
            <c:strRef>
              <c:f>MarketShare!$A$8</c:f>
              <c:strCache>
                <c:ptCount val="1"/>
                <c:pt idx="0">
                  <c:v>Verizon Wireless</c:v>
                </c:pt>
              </c:strCache>
            </c:strRef>
          </c:tx>
          <c:spPr>
            <a:ln w="44450"/>
          </c:spPr>
          <c:marker>
            <c:symbol val="none"/>
          </c:marker>
          <c:dLbls>
            <c:dLbl>
              <c:idx val="1"/>
              <c:layout>
                <c:manualLayout>
                  <c:x val="0.35254767581658664"/>
                  <c:y val="-0.12744862407838911"/>
                </c:manualLayout>
              </c:layout>
              <c:tx>
                <c:rich>
                  <a:bodyPr/>
                  <a:lstStyle/>
                  <a:p>
                    <a:pPr>
                      <a:defRPr sz="1200" b="1">
                        <a:solidFill>
                          <a:schemeClr val="accent1"/>
                        </a:solidFill>
                      </a:defRPr>
                    </a:pPr>
                    <a:r>
                      <a:rPr lang="en-US"/>
                      <a:t>Verizon 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MarketShare!$B$5:$K$5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MarketShare!$B$8:$K$8</c:f>
              <c:numCache>
                <c:formatCode>0.0%</c:formatCode>
                <c:ptCount val="10"/>
                <c:pt idx="0">
                  <c:v>0.29225122183691266</c:v>
                </c:pt>
                <c:pt idx="1">
                  <c:v>0.31506849315068491</c:v>
                </c:pt>
                <c:pt idx="2">
                  <c:v>0.30456808637228738</c:v>
                </c:pt>
                <c:pt idx="3">
                  <c:v>0.30152846571093939</c:v>
                </c:pt>
                <c:pt idx="4">
                  <c:v>0.35294295749061405</c:v>
                </c:pt>
                <c:pt idx="5">
                  <c:v>0.36151500228943662</c:v>
                </c:pt>
                <c:pt idx="6">
                  <c:v>0.36237650415915146</c:v>
                </c:pt>
                <c:pt idx="7">
                  <c:v>0.35528999483165047</c:v>
                </c:pt>
                <c:pt idx="8">
                  <c:v>0.34996389008188916</c:v>
                </c:pt>
                <c:pt idx="9">
                  <c:v>0.34666469436007796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MarketShare!$A$9</c:f>
              <c:strCache>
                <c:ptCount val="1"/>
                <c:pt idx="0">
                  <c:v>AT&amp;T</c:v>
                </c:pt>
              </c:strCache>
            </c:strRef>
          </c:tx>
          <c:spPr>
            <a:ln w="44450">
              <a:solidFill>
                <a:schemeClr val="accent2"/>
              </a:solidFill>
              <a:prstDash val="dash"/>
            </a:ln>
          </c:spPr>
          <c:marker>
            <c:symbol val="none"/>
          </c:marker>
          <c:dLbls>
            <c:dLbl>
              <c:idx val="1"/>
              <c:layout>
                <c:manualLayout>
                  <c:x val="0.34962542969192129"/>
                  <c:y val="-4.4446905969392797E-2"/>
                </c:manualLayout>
              </c:layout>
              <c:spPr/>
              <c:txPr>
                <a:bodyPr/>
                <a:lstStyle/>
                <a:p>
                  <a:pPr>
                    <a:defRPr sz="1200" b="1">
                      <a:solidFill>
                        <a:schemeClr val="accent2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MarketShare!$B$5:$K$5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MarketShare!$B$9:$K$9</c:f>
              <c:numCache>
                <c:formatCode>0.0%</c:formatCode>
                <c:ptCount val="10"/>
                <c:pt idx="0">
                  <c:v>0.31234004583155889</c:v>
                </c:pt>
                <c:pt idx="1">
                  <c:v>0.31387009347517469</c:v>
                </c:pt>
                <c:pt idx="2">
                  <c:v>0.33240665676201347</c:v>
                </c:pt>
                <c:pt idx="3">
                  <c:v>0.33777718162962189</c:v>
                </c:pt>
                <c:pt idx="4">
                  <c:v>0.32386157199951554</c:v>
                </c:pt>
                <c:pt idx="5">
                  <c:v>0.31757221804652019</c:v>
                </c:pt>
                <c:pt idx="6">
                  <c:v>0.3247099361994239</c:v>
                </c:pt>
                <c:pt idx="7">
                  <c:v>0.3244185606776841</c:v>
                </c:pt>
                <c:pt idx="8">
                  <c:v>0.3236096481862264</c:v>
                </c:pt>
                <c:pt idx="9">
                  <c:v>0.33783703180582958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MarketShare!$A$10</c:f>
              <c:strCache>
                <c:ptCount val="1"/>
                <c:pt idx="0">
                  <c:v>T-Mobile</c:v>
                </c:pt>
              </c:strCache>
            </c:strRef>
          </c:tx>
          <c:spPr>
            <a:ln w="44450">
              <a:solidFill>
                <a:schemeClr val="accent3"/>
              </a:solidFill>
            </a:ln>
          </c:spPr>
          <c:marker>
            <c:symbol val="square"/>
            <c:size val="8"/>
          </c:marker>
          <c:dLbls>
            <c:dLbl>
              <c:idx val="1"/>
              <c:layout>
                <c:manualLayout>
                  <c:x val="0.19699136748886728"/>
                  <c:y val="-3.9709355884443619E-3"/>
                </c:manualLayout>
              </c:layout>
              <c:spPr/>
              <c:txPr>
                <a:bodyPr/>
                <a:lstStyle/>
                <a:p>
                  <a:pPr>
                    <a:defRPr sz="1200" b="1">
                      <a:solidFill>
                        <a:schemeClr val="accent3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MarketShare!$B$5:$K$5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MarketShare!$B$10:$K$10</c:f>
              <c:numCache>
                <c:formatCode>0.0%</c:formatCode>
                <c:ptCount val="10"/>
                <c:pt idx="0">
                  <c:v>0.13286285007401999</c:v>
                </c:pt>
                <c:pt idx="1">
                  <c:v>0.1245966924168956</c:v>
                </c:pt>
                <c:pt idx="2">
                  <c:v>0.11737361998837885</c:v>
                </c:pt>
                <c:pt idx="3">
                  <c:v>0.10856621279435724</c:v>
                </c:pt>
                <c:pt idx="4">
                  <c:v>9.1737313794356304E-2</c:v>
                </c:pt>
                <c:pt idx="5">
                  <c:v>0.13444032633831249</c:v>
                </c:pt>
                <c:pt idx="6">
                  <c:v>0.14810886478046678</c:v>
                </c:pt>
                <c:pt idx="7">
                  <c:v>0.15954316832432022</c:v>
                </c:pt>
                <c:pt idx="8">
                  <c:v>0.17144413279812276</c:v>
                </c:pt>
                <c:pt idx="9">
                  <c:v>0.17321305444281943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MarketShare!$A$11</c:f>
              <c:strCache>
                <c:ptCount val="1"/>
                <c:pt idx="0">
                  <c:v>Sprint</c:v>
                </c:pt>
              </c:strCache>
            </c:strRef>
          </c:tx>
          <c:spPr>
            <a:ln w="44450">
              <a:solidFill>
                <a:schemeClr val="accent4"/>
              </a:solidFill>
            </a:ln>
          </c:spPr>
          <c:marker>
            <c:symbol val="triangle"/>
            <c:size val="8"/>
          </c:marker>
          <c:dLbls>
            <c:dLbl>
              <c:idx val="1"/>
              <c:layout>
                <c:manualLayout>
                  <c:x val="0.32756880706897767"/>
                  <c:y val="-3.9516506915468399E-3"/>
                </c:manualLayout>
              </c:layout>
              <c:spPr/>
              <c:txPr>
                <a:bodyPr/>
                <a:lstStyle/>
                <a:p>
                  <a:pPr>
                    <a:defRPr sz="1200" b="1">
                      <a:solidFill>
                        <a:schemeClr val="accent4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MarketShare!$B$5:$K$5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MarketShare!$B$11:$K$11</c:f>
              <c:numCache>
                <c:formatCode>0.0%</c:formatCode>
                <c:ptCount val="10"/>
                <c:pt idx="0">
                  <c:v>0.19605361886800104</c:v>
                </c:pt>
                <c:pt idx="1">
                  <c:v>0.17748483563487527</c:v>
                </c:pt>
                <c:pt idx="2">
                  <c:v>0.17365617399715386</c:v>
                </c:pt>
                <c:pt idx="3">
                  <c:v>0.18000366413012897</c:v>
                </c:pt>
                <c:pt idx="4">
                  <c:v>0.16842073392273224</c:v>
                </c:pt>
                <c:pt idx="5">
                  <c:v>0.15730013506236196</c:v>
                </c:pt>
                <c:pt idx="6">
                  <c:v>0.15056128354914258</c:v>
                </c:pt>
                <c:pt idx="7">
                  <c:v>0.14768369700866013</c:v>
                </c:pt>
                <c:pt idx="8">
                  <c:v>0.14279613132013541</c:v>
                </c:pt>
                <c:pt idx="9">
                  <c:v>0.13026766904377327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MarketShare!$A$18</c:f>
              <c:strCache>
                <c:ptCount val="1"/>
                <c:pt idx="0">
                  <c:v>Others Total</c:v>
                </c:pt>
              </c:strCache>
            </c:strRef>
          </c:tx>
          <c:spPr>
            <a:ln w="44450">
              <a:solidFill>
                <a:schemeClr val="bg2"/>
              </a:solidFill>
            </a:ln>
          </c:spPr>
          <c:marker>
            <c:symbol val="circle"/>
            <c:size val="8"/>
          </c:marker>
          <c:dLbls>
            <c:dLbl>
              <c:idx val="1"/>
              <c:layout>
                <c:manualLayout>
                  <c:x val="0.4802579012848241"/>
                  <c:y val="6.6907435682478159E-2"/>
                </c:manualLayout>
              </c:layout>
              <c:spPr/>
              <c:txPr>
                <a:bodyPr/>
                <a:lstStyle/>
                <a:p>
                  <a:pPr>
                    <a:defRPr sz="1200" b="1">
                      <a:solidFill>
                        <a:schemeClr val="bg2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MarketShare!$B$5:$K$5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MarketShare!$B$18:$K$18</c:f>
              <c:numCache>
                <c:formatCode>0.0%</c:formatCode>
                <c:ptCount val="10"/>
                <c:pt idx="0">
                  <c:v>6.6492263389507408E-2</c:v>
                </c:pt>
                <c:pt idx="1">
                  <c:v>6.8979885322369525E-2</c:v>
                </c:pt>
                <c:pt idx="2">
                  <c:v>7.199546288016645E-2</c:v>
                </c:pt>
                <c:pt idx="3">
                  <c:v>7.2124475734952537E-2</c:v>
                </c:pt>
                <c:pt idx="4">
                  <c:v>6.3037422792781878E-2</c:v>
                </c:pt>
                <c:pt idx="5">
                  <c:v>2.9172318263368725E-2</c:v>
                </c:pt>
                <c:pt idx="6">
                  <c:v>1.4243411311815222E-2</c:v>
                </c:pt>
                <c:pt idx="7">
                  <c:v>1.3064579157685084E-2</c:v>
                </c:pt>
                <c:pt idx="8">
                  <c:v>1.2186197613626276E-2</c:v>
                </c:pt>
                <c:pt idx="9">
                  <c:v>1.2017550347499744E-2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621440"/>
        <c:axId val="146252928"/>
      </c:lineChart>
      <c:catAx>
        <c:axId val="146621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CAC9CF"/>
            </a:solidFill>
            <a:prstDash val="sysDot"/>
          </a:ln>
        </c:spPr>
        <c:txPr>
          <a:bodyPr/>
          <a:lstStyle/>
          <a:p>
            <a:pPr>
              <a:defRPr sz="1200">
                <a:solidFill>
                  <a:sysClr val="windowText" lastClr="000000"/>
                </a:solidFill>
                <a:latin typeface="+mj-lt"/>
              </a:defRPr>
            </a:pPr>
            <a:endParaRPr lang="en-US"/>
          </a:p>
        </c:txPr>
        <c:crossAx val="146252928"/>
        <c:crosses val="autoZero"/>
        <c:auto val="1"/>
        <c:lblAlgn val="ctr"/>
        <c:lblOffset val="100"/>
        <c:noMultiLvlLbl val="0"/>
      </c:catAx>
      <c:valAx>
        <c:axId val="146252928"/>
        <c:scaling>
          <c:orientation val="minMax"/>
        </c:scaling>
        <c:delete val="0"/>
        <c:axPos val="l"/>
        <c:majorGridlines>
          <c:spPr>
            <a:ln>
              <a:solidFill>
                <a:srgbClr val="CAC9CF"/>
              </a:solidFill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ysClr val="windowText" lastClr="000000"/>
                    </a:solidFill>
                    <a:latin typeface="+mj-lt"/>
                  </a:defRPr>
                </a:pPr>
                <a:r>
                  <a:rPr lang="en-US"/>
                  <a:t>Share of Total Connections</a:t>
                </a:r>
              </a:p>
            </c:rich>
          </c:tx>
          <c:layout>
            <c:manualLayout>
              <c:xMode val="edge"/>
              <c:yMode val="edge"/>
              <c:x val="1.8133395055512386E-2"/>
              <c:y val="0.37505681872515673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200">
                <a:solidFill>
                  <a:srgbClr val="000000"/>
                </a:solidFill>
                <a:latin typeface="+mj-lt"/>
              </a:defRPr>
            </a:pPr>
            <a:endParaRPr lang="en-US"/>
          </a:p>
        </c:txPr>
        <c:crossAx val="14662144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0" workbookViewId="0"/>
  </sheetViews>
  <pageMargins left="0.7" right="0.7" top="0.75" bottom="0.75" header="0.3" footer="0.3"/>
  <pageSetup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0" workbookViewId="0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443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840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Brattle">
  <a:themeElements>
    <a:clrScheme name="Brattle 2015">
      <a:dk1>
        <a:srgbClr val="000000"/>
      </a:dk1>
      <a:lt1>
        <a:srgbClr val="FFFFFF"/>
      </a:lt1>
      <a:dk2>
        <a:srgbClr val="FFFFFF"/>
      </a:dk2>
      <a:lt2>
        <a:srgbClr val="00467F"/>
      </a:lt2>
      <a:accent1>
        <a:srgbClr val="002B54"/>
      </a:accent1>
      <a:accent2>
        <a:srgbClr val="7FB9C2"/>
      </a:accent2>
      <a:accent3>
        <a:srgbClr val="6A7277"/>
      </a:accent3>
      <a:accent4>
        <a:srgbClr val="EF4623"/>
      </a:accent4>
      <a:accent5>
        <a:srgbClr val="00467F"/>
      </a:accent5>
      <a:accent6>
        <a:srgbClr val="CCCDC3"/>
      </a:accent6>
      <a:hlink>
        <a:srgbClr val="7FB9C2"/>
      </a:hlink>
      <a:folHlink>
        <a:srgbClr val="00467F"/>
      </a:folHlink>
    </a:clrScheme>
    <a:fontScheme name="Brattle 2015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Brattle Theme">
    <a:dk1>
      <a:srgbClr val="302F35"/>
    </a:dk1>
    <a:lt1>
      <a:srgbClr val="FFFFFF"/>
    </a:lt1>
    <a:dk2>
      <a:srgbClr val="FFFFFF"/>
    </a:dk2>
    <a:lt2>
      <a:srgbClr val="00467F"/>
    </a:lt2>
    <a:accent1>
      <a:srgbClr val="002B54"/>
    </a:accent1>
    <a:accent2>
      <a:srgbClr val="7FB9C2"/>
    </a:accent2>
    <a:accent3>
      <a:srgbClr val="6A7277"/>
    </a:accent3>
    <a:accent4>
      <a:srgbClr val="EF4623"/>
    </a:accent4>
    <a:accent5>
      <a:srgbClr val="00467F"/>
    </a:accent5>
    <a:accent6>
      <a:srgbClr val="CCCDC3"/>
    </a:accent6>
    <a:hlink>
      <a:srgbClr val="7FB9C2"/>
    </a:hlink>
    <a:folHlink>
      <a:srgbClr val="00467F"/>
    </a:folHlink>
  </a:clrScheme>
  <a:fontScheme name="Extended Fonts">
    <a:majorFont>
      <a:latin typeface="Calibri"/>
      <a:ea typeface=""/>
      <a:cs typeface=""/>
    </a:majorFont>
    <a:minorFont>
      <a:latin typeface="Calibri"/>
      <a:ea typeface=""/>
      <a:cs typeface="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Brattle Theme">
    <a:dk1>
      <a:srgbClr val="302F35"/>
    </a:dk1>
    <a:lt1>
      <a:srgbClr val="FFFFFF"/>
    </a:lt1>
    <a:dk2>
      <a:srgbClr val="FFFFFF"/>
    </a:dk2>
    <a:lt2>
      <a:srgbClr val="00467F"/>
    </a:lt2>
    <a:accent1>
      <a:srgbClr val="002B54"/>
    </a:accent1>
    <a:accent2>
      <a:srgbClr val="7FB9C2"/>
    </a:accent2>
    <a:accent3>
      <a:srgbClr val="6A7277"/>
    </a:accent3>
    <a:accent4>
      <a:srgbClr val="EF4623"/>
    </a:accent4>
    <a:accent5>
      <a:srgbClr val="00467F"/>
    </a:accent5>
    <a:accent6>
      <a:srgbClr val="CCCDC3"/>
    </a:accent6>
    <a:hlink>
      <a:srgbClr val="7FB9C2"/>
    </a:hlink>
    <a:folHlink>
      <a:srgbClr val="00467F"/>
    </a:folHlink>
  </a:clrScheme>
  <a:fontScheme name="Extended Fonts">
    <a:majorFont>
      <a:latin typeface="Calibri"/>
      <a:ea typeface=""/>
      <a:cs typeface=""/>
    </a:majorFont>
    <a:minorFont>
      <a:latin typeface="Calibri"/>
      <a:ea typeface=""/>
      <a:cs typeface="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"/>
  <sheetViews>
    <sheetView topLeftCell="A1048576" workbookViewId="0">
      <selection activeCell="G29" sqref="A1:XFD1048576"/>
    </sheetView>
  </sheetViews>
  <sheetFormatPr defaultRowHeight="14.5" zeroHeight="1" x14ac:dyDescent="0.35"/>
  <sheetData>
    <row r="1" ht="15" x14ac:dyDescent="0.25"/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23"/>
  <sheetViews>
    <sheetView workbookViewId="0"/>
  </sheetViews>
  <sheetFormatPr defaultRowHeight="14.5" x14ac:dyDescent="0.35"/>
  <cols>
    <col min="1" max="1" width="27.54296875" customWidth="1"/>
    <col min="2" max="11" width="9.54296875" customWidth="1"/>
    <col min="13" max="13" width="10" bestFit="1" customWidth="1"/>
  </cols>
  <sheetData>
    <row r="2" spans="1:11" ht="18.75" x14ac:dyDescent="0.3">
      <c r="A2" s="16" t="s">
        <v>34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ht="6" customHeight="1" thickBo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ht="6" customHeight="1" thickTop="1" x14ac:dyDescent="0.3"/>
    <row r="5" spans="1:11" x14ac:dyDescent="0.3">
      <c r="A5" t="s">
        <v>30</v>
      </c>
      <c r="B5">
        <v>2008</v>
      </c>
      <c r="C5">
        <f>B5+1</f>
        <v>2009</v>
      </c>
      <c r="D5">
        <f t="shared" ref="D5:E5" si="0">C5+1</f>
        <v>2010</v>
      </c>
      <c r="E5">
        <f t="shared" si="0"/>
        <v>2011</v>
      </c>
      <c r="F5">
        <v>2012</v>
      </c>
      <c r="G5">
        <v>2013</v>
      </c>
      <c r="H5">
        <v>2014</v>
      </c>
      <c r="I5">
        <v>2015</v>
      </c>
      <c r="J5">
        <v>2016</v>
      </c>
      <c r="K5">
        <v>2017</v>
      </c>
    </row>
    <row r="6" spans="1:11" ht="6" customHeight="1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6" customHeight="1" x14ac:dyDescent="0.3"/>
    <row r="8" spans="1:11" ht="15" x14ac:dyDescent="0.25">
      <c r="A8" t="s">
        <v>5</v>
      </c>
      <c r="B8" s="17">
        <f>Connections!B8/Connections!$B8</f>
        <v>1</v>
      </c>
      <c r="C8" s="17">
        <f>Connections!C8/Connections!$B8</f>
        <v>1.1858138114799601</v>
      </c>
      <c r="D8" s="17">
        <f>Connections!D8/Connections!$B8</f>
        <v>1.2148190296436105</v>
      </c>
      <c r="E8" s="17">
        <f>Connections!E8/Connections!$B8</f>
        <v>1.2791023648273565</v>
      </c>
      <c r="F8" s="17">
        <f>Connections!F8/Connections!$B8</f>
        <v>1.6177695126013101</v>
      </c>
      <c r="G8" s="17">
        <f>Connections!G8/Connections!$B8</f>
        <v>1.742186632619074</v>
      </c>
      <c r="H8" s="17">
        <f>Connections!H8/Connections!$B8</f>
        <v>1.8681580992561342</v>
      </c>
      <c r="I8" s="17">
        <f>Connections!I8/Connections!$B8</f>
        <v>1.9557566337293217</v>
      </c>
      <c r="J8" s="17">
        <f>Connections!J8/Connections!$B8</f>
        <v>2.0242450316420562</v>
      </c>
      <c r="K8" s="17">
        <f>Connections!K8/Connections!$B8</f>
        <v>2.0164871766403909</v>
      </c>
    </row>
    <row r="9" spans="1:11" ht="15" x14ac:dyDescent="0.25">
      <c r="A9" t="s">
        <v>0</v>
      </c>
      <c r="B9" s="17">
        <f>Connections!B9/Connections!$B9</f>
        <v>1</v>
      </c>
      <c r="C9" s="17">
        <f>Connections!C9/Connections!$B9</f>
        <v>1.1053253515822825</v>
      </c>
      <c r="D9" s="17">
        <f>Connections!D9/Connections!$B9</f>
        <v>1.2405822696048514</v>
      </c>
      <c r="E9" s="17">
        <f>Connections!E9/Connections!$B9</f>
        <v>1.3407134231063902</v>
      </c>
      <c r="F9" s="17">
        <f>Connections!F9/Connections!$B9</f>
        <v>1.3889934942669038</v>
      </c>
      <c r="G9" s="17">
        <f>Connections!G9/Connections!$B9</f>
        <v>1.4319884688802607</v>
      </c>
      <c r="H9" s="17">
        <f>Connections!H9/Connections!$B9</f>
        <v>1.5663104312482956</v>
      </c>
      <c r="I9" s="17">
        <f>Connections!I9/Connections!$B9</f>
        <v>1.6709605370800815</v>
      </c>
      <c r="J9" s="17">
        <f>Connections!J9/Connections!$B9</f>
        <v>1.7514186653508033</v>
      </c>
      <c r="K9" s="17">
        <f>Connections!K9/Connections!$B9</f>
        <v>1.8387461205833084</v>
      </c>
    </row>
    <row r="10" spans="1:11" ht="15" x14ac:dyDescent="0.25">
      <c r="A10" t="s">
        <v>1</v>
      </c>
      <c r="B10" s="17">
        <f>Connections!B10/Connections!$B10</f>
        <v>1</v>
      </c>
      <c r="C10" s="17">
        <f>Connections!C10/Connections!$B10</f>
        <v>1.0315037548079857</v>
      </c>
      <c r="D10" s="17">
        <f>Connections!D10/Connections!$B10</f>
        <v>1.029794248733134</v>
      </c>
      <c r="E10" s="17">
        <f>Connections!E10/Connections!$B10</f>
        <v>1.013034983820746</v>
      </c>
      <c r="F10" s="17">
        <f>Connections!F10/Connections!$B10</f>
        <v>0.92493436717748334</v>
      </c>
      <c r="G10" s="17">
        <f>Connections!G10/Connections!$B10</f>
        <v>1.4251175285426461</v>
      </c>
      <c r="H10" s="17">
        <f>Connections!H10/Connections!$B10</f>
        <v>1.679528664753648</v>
      </c>
      <c r="I10" s="17">
        <f>Connections!I10/Connections!$B10</f>
        <v>1.931802918371085</v>
      </c>
      <c r="J10" s="17">
        <f>Connections!J10/Connections!$B10</f>
        <v>2.1812992246168874</v>
      </c>
      <c r="K10" s="17">
        <f>Connections!K10/Connections!$B10</f>
        <v>2.2162525184687709</v>
      </c>
    </row>
    <row r="11" spans="1:11" ht="15" x14ac:dyDescent="0.25">
      <c r="A11" t="s">
        <v>2</v>
      </c>
      <c r="B11" s="17">
        <f>Connections!B11/Connections!$B11</f>
        <v>1</v>
      </c>
      <c r="C11" s="17">
        <f>Connections!C11/Connections!$B11</f>
        <v>0.99575903016260503</v>
      </c>
      <c r="D11" s="17">
        <f>Connections!D11/Connections!$B11</f>
        <v>1.0325209979726095</v>
      </c>
      <c r="E11" s="17">
        <f>Connections!E11/Connections!$B11</f>
        <v>1.1382556166990774</v>
      </c>
      <c r="F11" s="17">
        <f>Connections!F11/Connections!$B11</f>
        <v>1.1507716496338285</v>
      </c>
      <c r="G11" s="17">
        <f>Connections!G11/Connections!$B11</f>
        <v>1.1300012412594647</v>
      </c>
      <c r="H11" s="17">
        <f>Connections!H11/Connections!$B11</f>
        <v>1.1570400099300757</v>
      </c>
      <c r="I11" s="17">
        <f>Connections!I11/Connections!$B11</f>
        <v>1.2118416152923166</v>
      </c>
      <c r="J11" s="17">
        <f>Connections!J11/Connections!$B11</f>
        <v>1.2312259505978733</v>
      </c>
      <c r="K11" s="17">
        <f>Connections!K11/Connections!$B11</f>
        <v>1.12954611278911</v>
      </c>
    </row>
    <row r="12" spans="1:11" ht="15" x14ac:dyDescent="0.25">
      <c r="A12" t="s">
        <v>8</v>
      </c>
      <c r="B12" s="17">
        <f>Connections!B12/Connections!$B12</f>
        <v>1</v>
      </c>
      <c r="C12" s="17">
        <f>Connections!C12/Connections!$B12</f>
        <v>0.99112330535829563</v>
      </c>
      <c r="D12" s="17">
        <f>Connections!D12/Connections!$B12</f>
        <v>0.97998708844415749</v>
      </c>
      <c r="E12" s="17">
        <f>Connections!E12/Connections!$B12</f>
        <v>0.95077469335054876</v>
      </c>
      <c r="F12" s="17">
        <f>Connections!F12/Connections!$B12</f>
        <v>0.93576500968366694</v>
      </c>
      <c r="G12" s="17">
        <f>Connections!G12/Connections!$B12</f>
        <v>0.77049709489993545</v>
      </c>
      <c r="H12" s="17">
        <f>Connections!H12/Connections!$B12</f>
        <v>0.76823757262750159</v>
      </c>
      <c r="I12" s="17">
        <f>Connections!I12/Connections!$B12</f>
        <v>0.78695932859909623</v>
      </c>
      <c r="J12" s="17">
        <f>Connections!J12/Connections!$B12</f>
        <v>0.81972240154938669</v>
      </c>
      <c r="K12" s="17">
        <f>Connections!K12/Connections!$B12</f>
        <v>0.8129438347320852</v>
      </c>
    </row>
    <row r="13" spans="1:11" ht="15" x14ac:dyDescent="0.25">
      <c r="A13" t="s">
        <v>9</v>
      </c>
      <c r="B13" s="17">
        <f>Connections!B13/Connections!$B13</f>
        <v>1</v>
      </c>
      <c r="C13" s="17">
        <f>Connections!C13/Connections!$B13</f>
        <v>1.237190236631265</v>
      </c>
      <c r="D13" s="17">
        <f>Connections!D13/Connections!$B13</f>
        <v>1.5194708403204771</v>
      </c>
      <c r="E13" s="17">
        <f>Connections!E13/Connections!$B13</f>
        <v>1.7415688466554873</v>
      </c>
      <c r="F13" s="17">
        <f>Connections!F13/Connections!$B13</f>
        <v>1.6558598844792249</v>
      </c>
      <c r="G13" s="17">
        <f>Connections!G13/Connections!$B13</f>
        <v>0</v>
      </c>
      <c r="H13" s="17">
        <f>Connections!H13/Connections!$B13</f>
        <v>0</v>
      </c>
      <c r="I13" s="17">
        <f>Connections!I13/Connections!$B13</f>
        <v>0</v>
      </c>
      <c r="J13" s="17">
        <f>Connections!J13/Connections!$B13</f>
        <v>0</v>
      </c>
      <c r="K13" s="17">
        <f>Connections!K13/Connections!$B13</f>
        <v>0</v>
      </c>
    </row>
    <row r="14" spans="1:11" ht="15" x14ac:dyDescent="0.25">
      <c r="A14" t="s">
        <v>10</v>
      </c>
      <c r="B14" s="17">
        <f>Connections!B14/Connections!$B14</f>
        <v>1</v>
      </c>
      <c r="C14" s="17">
        <f>Connections!C14/Connections!$B14</f>
        <v>1.2884265279583875</v>
      </c>
      <c r="D14" s="17">
        <f>Connections!D14/Connections!$B14</f>
        <v>1.4351105331599481</v>
      </c>
      <c r="E14" s="17">
        <f>Connections!E14/Connections!$B14</f>
        <v>1.5433029908972691</v>
      </c>
      <c r="F14" s="17">
        <f>Connections!F14/Connections!$B14</f>
        <v>1.3776332899869961</v>
      </c>
      <c r="G14" s="17">
        <f>Connections!G14/Connections!$B14</f>
        <v>1.1836150845253577</v>
      </c>
      <c r="H14" s="17">
        <f>Connections!H14/Connections!$B14</f>
        <v>0</v>
      </c>
      <c r="I14" s="17">
        <f>Connections!I14/Connections!$B14</f>
        <v>0</v>
      </c>
      <c r="J14" s="17">
        <f>Connections!J14/Connections!$B14</f>
        <v>0</v>
      </c>
      <c r="K14" s="17">
        <f>Connections!K14/Connections!$B14</f>
        <v>0</v>
      </c>
    </row>
    <row r="15" spans="1:11" x14ac:dyDescent="0.35">
      <c r="A15" t="s">
        <v>4</v>
      </c>
      <c r="B15" s="17">
        <f>Connections!B15/Connections!$B15</f>
        <v>1</v>
      </c>
      <c r="C15" s="17">
        <f>Connections!C15/Connections!$B15</f>
        <v>1.0091954022988505</v>
      </c>
      <c r="D15" s="17">
        <f>Connections!D15/Connections!$B15</f>
        <v>1.0068965517241379</v>
      </c>
      <c r="E15" s="17">
        <f>Connections!E15/Connections!$B15</f>
        <v>0.95402298850574707</v>
      </c>
      <c r="F15" s="17">
        <f>Connections!F15/Connections!$B15</f>
        <v>1.0114942528735633</v>
      </c>
      <c r="G15" s="17">
        <f>Connections!G15/Connections!$B15</f>
        <v>1.0689655172413792</v>
      </c>
      <c r="H15" s="17">
        <f>Connections!H15/Connections!$B15</f>
        <v>1.0321839080459769</v>
      </c>
      <c r="I15" s="17">
        <f>Connections!I15/Connections!$B15</f>
        <v>0.70344827586206893</v>
      </c>
      <c r="J15" s="17">
        <f>Connections!J15/Connections!$B15</f>
        <v>0</v>
      </c>
      <c r="K15" s="17">
        <f>Connections!K15/Connections!$B15</f>
        <v>0</v>
      </c>
    </row>
    <row r="16" spans="1:11" x14ac:dyDescent="0.35">
      <c r="A16" t="s">
        <v>11</v>
      </c>
      <c r="B16" s="17">
        <f>Connections!B16/Connections!$B16</f>
        <v>1</v>
      </c>
      <c r="C16" s="17">
        <f>Connections!C16/Connections!$B16</f>
        <v>0.96733212341197827</v>
      </c>
      <c r="D16" s="17">
        <f>Connections!D16/Connections!$B16</f>
        <v>0.92377495462794923</v>
      </c>
      <c r="E16" s="17">
        <f>Connections!E16/Connections!$B16</f>
        <v>0.83303085299455537</v>
      </c>
      <c r="F16" s="17">
        <f>Connections!F16/Connections!$B16</f>
        <v>0.72232304900181488</v>
      </c>
      <c r="G16" s="17">
        <f>Connections!G16/Connections!$B16</f>
        <v>0.61705989110707804</v>
      </c>
      <c r="H16" s="17">
        <f>Connections!H16/Connections!$B16</f>
        <v>0.14882032667876588</v>
      </c>
      <c r="I16" s="17">
        <f>Connections!I16/Connections!$B16</f>
        <v>0</v>
      </c>
      <c r="J16" s="17">
        <f>Connections!J16/Connections!$B16</f>
        <v>0</v>
      </c>
      <c r="K16" s="17">
        <f>Connections!K16/Connections!$B16</f>
        <v>0</v>
      </c>
    </row>
    <row r="17" spans="1:11" ht="6" customHeight="1" x14ac:dyDescent="0.35">
      <c r="A17" s="1"/>
      <c r="B17" s="17"/>
      <c r="C17" s="17"/>
      <c r="D17" s="17"/>
      <c r="E17" s="17"/>
      <c r="F17" s="17"/>
      <c r="G17" s="17"/>
      <c r="H17" s="17"/>
      <c r="I17" s="17"/>
      <c r="J17" s="17"/>
      <c r="K17" s="17"/>
    </row>
    <row r="18" spans="1:11" x14ac:dyDescent="0.35">
      <c r="A18" t="s">
        <v>40</v>
      </c>
      <c r="B18" s="17">
        <f>Connections!B18/Connections!$B18</f>
        <v>1</v>
      </c>
      <c r="C18" s="17">
        <f>Connections!C18/Connections!$B18</f>
        <v>1.141088203001098</v>
      </c>
      <c r="D18" s="17">
        <f>Connections!D18/Connections!$B18</f>
        <v>1.2621690862510675</v>
      </c>
      <c r="E18" s="17">
        <f>Connections!E18/Connections!$B18</f>
        <v>1.3447602781505428</v>
      </c>
      <c r="F18" s="17">
        <f>Connections!F18/Connections!$B18</f>
        <v>1.2699768207880933</v>
      </c>
      <c r="G18" s="17">
        <f>Connections!G18/Connections!$B18</f>
        <v>0.61790899109430275</v>
      </c>
      <c r="H18" s="17">
        <f>Connections!H18/Connections!$B18</f>
        <v>0.32274002683908748</v>
      </c>
      <c r="I18" s="17">
        <f>Connections!I18/Connections!$B18</f>
        <v>0.31609125289740148</v>
      </c>
      <c r="J18" s="17">
        <f>Connections!J18/Connections!$B18</f>
        <v>0.30980846651213861</v>
      </c>
      <c r="K18" s="17">
        <f>Connections!K18/Connections!$B18</f>
        <v>0.30724655361717701</v>
      </c>
    </row>
    <row r="19" spans="1:11" ht="6" customHeight="1" thickBot="1" x14ac:dyDescent="0.4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</row>
    <row r="20" spans="1:11" ht="6" customHeight="1" thickTop="1" x14ac:dyDescent="0.35"/>
    <row r="21" spans="1:11" x14ac:dyDescent="0.35">
      <c r="A21" t="s">
        <v>38</v>
      </c>
    </row>
    <row r="22" spans="1:11" x14ac:dyDescent="0.35">
      <c r="A22" t="s">
        <v>35</v>
      </c>
    </row>
    <row r="23" spans="1:11" x14ac:dyDescent="0.35">
      <c r="A23" t="s">
        <v>36</v>
      </c>
    </row>
  </sheetData>
  <pageMargins left="0.7" right="0.7" top="0.75" bottom="0.75" header="0.3" footer="0.3"/>
  <pageSetup scale="7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24"/>
  <sheetViews>
    <sheetView workbookViewId="0">
      <selection activeCell="A19" sqref="A19"/>
    </sheetView>
  </sheetViews>
  <sheetFormatPr defaultRowHeight="14.5" x14ac:dyDescent="0.35"/>
  <cols>
    <col min="1" max="1" width="21.453125" customWidth="1"/>
    <col min="2" max="11" width="9.54296875" customWidth="1"/>
    <col min="13" max="13" width="10" bestFit="1" customWidth="1"/>
  </cols>
  <sheetData>
    <row r="2" spans="1:11" ht="18.75" x14ac:dyDescent="0.3">
      <c r="A2" s="16" t="s">
        <v>33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6" customHeight="1" thickBo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ht="6" customHeight="1" thickTop="1" x14ac:dyDescent="0.3"/>
    <row r="5" spans="1:11" x14ac:dyDescent="0.3">
      <c r="A5" t="s">
        <v>30</v>
      </c>
      <c r="B5">
        <v>2008</v>
      </c>
      <c r="C5">
        <f>B5+1</f>
        <v>2009</v>
      </c>
      <c r="D5">
        <f t="shared" ref="D5:E5" si="0">C5+1</f>
        <v>2010</v>
      </c>
      <c r="E5">
        <f t="shared" si="0"/>
        <v>2011</v>
      </c>
      <c r="F5">
        <v>2012</v>
      </c>
      <c r="G5">
        <v>2013</v>
      </c>
      <c r="H5">
        <v>2014</v>
      </c>
      <c r="I5">
        <v>2015</v>
      </c>
      <c r="J5">
        <v>2016</v>
      </c>
      <c r="K5">
        <v>2017</v>
      </c>
    </row>
    <row r="6" spans="1:11" ht="6" customHeight="1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6" customHeight="1" x14ac:dyDescent="0.3"/>
    <row r="8" spans="1:11" ht="15" x14ac:dyDescent="0.25">
      <c r="A8" t="s">
        <v>5</v>
      </c>
      <c r="B8" s="17">
        <f>Connections!B8/Connections!B$19</f>
        <v>0.29225122183691266</v>
      </c>
      <c r="C8" s="17">
        <f>Connections!C8/Connections!C$19</f>
        <v>0.31506849315068491</v>
      </c>
      <c r="D8" s="17">
        <f>Connections!D8/Connections!D$19</f>
        <v>0.30456808637228738</v>
      </c>
      <c r="E8" s="17">
        <f>Connections!E8/Connections!E$19</f>
        <v>0.30152846571093939</v>
      </c>
      <c r="F8" s="17">
        <f>Connections!F8/Connections!F$19</f>
        <v>0.35294295749061405</v>
      </c>
      <c r="G8" s="17">
        <f>Connections!G8/Connections!G$19</f>
        <v>0.36151500228943662</v>
      </c>
      <c r="H8" s="17">
        <f>Connections!H8/Connections!H$19</f>
        <v>0.36237650415915146</v>
      </c>
      <c r="I8" s="17">
        <f>Connections!I8/Connections!I$19</f>
        <v>0.35528999483165047</v>
      </c>
      <c r="J8" s="17">
        <f>Connections!J8/Connections!J$19</f>
        <v>0.34996389008188916</v>
      </c>
      <c r="K8" s="17">
        <f>Connections!K8/Connections!K$19</f>
        <v>0.34666469436007796</v>
      </c>
    </row>
    <row r="9" spans="1:11" ht="15" x14ac:dyDescent="0.25">
      <c r="A9" t="s">
        <v>0</v>
      </c>
      <c r="B9" s="17">
        <f>Connections!B9/Connections!B$19</f>
        <v>0.31234004583155889</v>
      </c>
      <c r="C9" s="17">
        <f>Connections!C9/Connections!C$19</f>
        <v>0.31387009347517469</v>
      </c>
      <c r="D9" s="17">
        <f>Connections!D9/Connections!D$19</f>
        <v>0.33240665676201347</v>
      </c>
      <c r="E9" s="17">
        <f>Connections!E9/Connections!E$19</f>
        <v>0.33777718162962189</v>
      </c>
      <c r="F9" s="17">
        <f>Connections!F9/Connections!F$19</f>
        <v>0.32386157199951554</v>
      </c>
      <c r="G9" s="17">
        <f>Connections!G9/Connections!G$19</f>
        <v>0.31757221804652019</v>
      </c>
      <c r="H9" s="17">
        <f>Connections!H9/Connections!H$19</f>
        <v>0.3247099361994239</v>
      </c>
      <c r="I9" s="17">
        <f>Connections!I9/Connections!I$19</f>
        <v>0.3244185606776841</v>
      </c>
      <c r="J9" s="17">
        <f>Connections!J9/Connections!J$19</f>
        <v>0.3236096481862264</v>
      </c>
      <c r="K9" s="17">
        <f>Connections!K9/Connections!K$19</f>
        <v>0.33783703180582958</v>
      </c>
    </row>
    <row r="10" spans="1:11" ht="15" x14ac:dyDescent="0.25">
      <c r="A10" t="s">
        <v>1</v>
      </c>
      <c r="B10" s="17">
        <f>Connections!B10/Connections!B$19</f>
        <v>0.13286285007401999</v>
      </c>
      <c r="C10" s="17">
        <f>Connections!C10/Connections!C$19</f>
        <v>0.1245966924168956</v>
      </c>
      <c r="D10" s="17">
        <f>Connections!D10/Connections!D$19</f>
        <v>0.11737361998837885</v>
      </c>
      <c r="E10" s="17">
        <f>Connections!E10/Connections!E$19</f>
        <v>0.10856621279435724</v>
      </c>
      <c r="F10" s="17">
        <f>Connections!F10/Connections!F$19</f>
        <v>9.1737313794356304E-2</v>
      </c>
      <c r="G10" s="17">
        <f>Connections!G10/Connections!G$19</f>
        <v>0.13444032633831249</v>
      </c>
      <c r="H10" s="17">
        <f>Connections!H10/Connections!H$19</f>
        <v>0.14810886478046678</v>
      </c>
      <c r="I10" s="17">
        <f>Connections!I10/Connections!I$19</f>
        <v>0.15954316832432022</v>
      </c>
      <c r="J10" s="17">
        <f>Connections!J10/Connections!J$19</f>
        <v>0.17144413279812276</v>
      </c>
      <c r="K10" s="17">
        <f>Connections!K10/Connections!K$19</f>
        <v>0.17321305444281943</v>
      </c>
    </row>
    <row r="11" spans="1:11" ht="15" x14ac:dyDescent="0.25">
      <c r="A11" t="s">
        <v>2</v>
      </c>
      <c r="B11" s="17">
        <f>Connections!B11/Connections!B$19</f>
        <v>0.19605361886800104</v>
      </c>
      <c r="C11" s="17">
        <f>Connections!C11/Connections!C$19</f>
        <v>0.17748483563487527</v>
      </c>
      <c r="D11" s="17">
        <f>Connections!D11/Connections!D$19</f>
        <v>0.17365617399715386</v>
      </c>
      <c r="E11" s="17">
        <f>Connections!E11/Connections!E$19</f>
        <v>0.18000366413012897</v>
      </c>
      <c r="F11" s="17">
        <f>Connections!F11/Connections!F$19</f>
        <v>0.16842073392273224</v>
      </c>
      <c r="G11" s="17">
        <f>Connections!G11/Connections!G$19</f>
        <v>0.15730013506236196</v>
      </c>
      <c r="H11" s="17">
        <f>Connections!H11/Connections!H$19</f>
        <v>0.15056128354914258</v>
      </c>
      <c r="I11" s="17">
        <f>Connections!I11/Connections!I$19</f>
        <v>0.14768369700866013</v>
      </c>
      <c r="J11" s="17">
        <f>Connections!J11/Connections!J$19</f>
        <v>0.14279613132013541</v>
      </c>
      <c r="K11" s="17">
        <f>Connections!K11/Connections!K$19</f>
        <v>0.13026766904377327</v>
      </c>
    </row>
    <row r="12" spans="1:11" ht="15" x14ac:dyDescent="0.25">
      <c r="A12" t="s">
        <v>8</v>
      </c>
      <c r="B12" s="17">
        <f>Connections!B12/Connections!B$19</f>
        <v>2.5130295471598629E-2</v>
      </c>
      <c r="C12" s="17">
        <f>Connections!C12/Connections!C$19</f>
        <v>2.2644222791718138E-2</v>
      </c>
      <c r="D12" s="17">
        <f>Connections!D12/Connections!D$19</f>
        <v>2.1126834071543144E-2</v>
      </c>
      <c r="E12" s="17">
        <f>Connections!E12/Connections!E$19</f>
        <v>1.9272670169400586E-2</v>
      </c>
      <c r="F12" s="17">
        <f>Connections!F12/Connections!F$19</f>
        <v>1.7554801986193531E-2</v>
      </c>
      <c r="G12" s="17">
        <f>Connections!G12/Connections!G$19</f>
        <v>1.3748138932805755E-2</v>
      </c>
      <c r="H12" s="17">
        <f>Connections!H12/Connections!H$19</f>
        <v>1.2813955366516812E-2</v>
      </c>
      <c r="I12" s="17">
        <f>Connections!I12/Connections!I$19</f>
        <v>1.2293108447100052E-2</v>
      </c>
      <c r="J12" s="17">
        <f>Connections!J12/Connections!J$19</f>
        <v>1.2186197613626276E-2</v>
      </c>
      <c r="K12" s="17">
        <f>Connections!K12/Connections!K$19</f>
        <v>1.2017550347499744E-2</v>
      </c>
    </row>
    <row r="13" spans="1:11" ht="15" x14ac:dyDescent="0.25">
      <c r="A13" t="s">
        <v>9</v>
      </c>
      <c r="B13" s="17">
        <f>Connections!B13/Connections!B$19</f>
        <v>2.1767962523574862E-2</v>
      </c>
      <c r="C13" s="17">
        <f>Connections!C13/Connections!C$19</f>
        <v>2.4484227216578478E-2</v>
      </c>
      <c r="D13" s="17">
        <f>Connections!D13/Connections!D$19</f>
        <v>2.8374395891540567E-2</v>
      </c>
      <c r="E13" s="17">
        <f>Connections!E13/Connections!E$19</f>
        <v>3.0579128853061837E-2</v>
      </c>
      <c r="F13" s="17">
        <f>Connections!F13/Connections!F$19</f>
        <v>2.69074724476202E-2</v>
      </c>
      <c r="G13" s="17">
        <f>Connections!G13/Connections!G$19</f>
        <v>0</v>
      </c>
      <c r="H13" s="17">
        <f>Connections!H13/Connections!H$19</f>
        <v>0</v>
      </c>
      <c r="I13" s="17">
        <f>Connections!I13/Connections!I$19</f>
        <v>0</v>
      </c>
      <c r="J13" s="17">
        <f>Connections!J13/Connections!J$19</f>
        <v>0</v>
      </c>
      <c r="K13" s="17">
        <f>Connections!K13/Connections!K$19</f>
        <v>0</v>
      </c>
    </row>
    <row r="14" spans="1:11" ht="15" x14ac:dyDescent="0.25">
      <c r="A14" t="s">
        <v>10</v>
      </c>
      <c r="B14" s="17">
        <f>Connections!B14/Connections!B$19</f>
        <v>1.5594897690170551E-2</v>
      </c>
      <c r="C14" s="17">
        <f>Connections!C14/Connections!C$19</f>
        <v>1.8267298438393038E-2</v>
      </c>
      <c r="D14" s="17">
        <f>Connections!D14/Connections!D$19</f>
        <v>1.9199254019561109E-2</v>
      </c>
      <c r="E14" s="17">
        <f>Connections!E14/Connections!E$19</f>
        <v>1.9413346593994754E-2</v>
      </c>
      <c r="F14" s="17">
        <f>Connections!F14/Connections!F$19</f>
        <v>1.6037907230228896E-2</v>
      </c>
      <c r="G14" s="17">
        <f>Connections!G14/Connections!G$19</f>
        <v>1.3105944759781942E-2</v>
      </c>
      <c r="H14" s="17">
        <f>Connections!H14/Connections!H$19</f>
        <v>0</v>
      </c>
      <c r="I14" s="17">
        <f>Connections!I14/Connections!I$19</f>
        <v>0</v>
      </c>
      <c r="J14" s="17">
        <f>Connections!J14/Connections!J$19</f>
        <v>0</v>
      </c>
      <c r="K14" s="17">
        <f>Connections!K14/Connections!K$19</f>
        <v>0</v>
      </c>
    </row>
    <row r="15" spans="1:11" x14ac:dyDescent="0.35">
      <c r="A15" t="s">
        <v>4</v>
      </c>
      <c r="B15" s="17">
        <f>Connections!B15/Connections!B$19</f>
        <v>1.7643122224250166E-3</v>
      </c>
      <c r="C15" s="17">
        <f>Connections!C15/Connections!C$19</f>
        <v>1.6187614078430649E-3</v>
      </c>
      <c r="D15" s="17">
        <f>Connections!D15/Connections!D$19</f>
        <v>1.523971232433448E-3</v>
      </c>
      <c r="E15" s="17">
        <f>Connections!E15/Connections!E$19</f>
        <v>1.3576910745715912E-3</v>
      </c>
      <c r="F15" s="17">
        <f>Connections!F15/Connections!F$19</f>
        <v>1.3322029792902992E-3</v>
      </c>
      <c r="G15" s="17">
        <f>Connections!G15/Connections!G$19</f>
        <v>1.339104441507054E-3</v>
      </c>
      <c r="H15" s="17">
        <f>Connections!H15/Connections!H$19</f>
        <v>1.2087113360432875E-3</v>
      </c>
      <c r="I15" s="17">
        <f>Connections!I15/Connections!I$19</f>
        <v>7.7147071058503191E-4</v>
      </c>
      <c r="J15" s="17">
        <f>Connections!J15/Connections!J$19</f>
        <v>0</v>
      </c>
      <c r="K15" s="17">
        <f>Connections!K15/Connections!K$19</f>
        <v>0</v>
      </c>
    </row>
    <row r="16" spans="1:11" x14ac:dyDescent="0.35">
      <c r="A16" t="s">
        <v>11</v>
      </c>
      <c r="B16" s="17">
        <f>Connections!B16/Connections!B$19</f>
        <v>2.2347954817383544E-3</v>
      </c>
      <c r="C16" s="17">
        <f>Connections!C16/Connections!C$19</f>
        <v>1.9653754678367963E-3</v>
      </c>
      <c r="D16" s="17">
        <f>Connections!D16/Connections!D$19</f>
        <v>1.7710076650881851E-3</v>
      </c>
      <c r="E16" s="17">
        <f>Connections!E16/Connections!E$19</f>
        <v>1.50163904392376E-3</v>
      </c>
      <c r="F16" s="17">
        <f>Connections!F16/Connections!F$19</f>
        <v>1.2050381494489524E-3</v>
      </c>
      <c r="G16" s="17">
        <f>Connections!G16/Connections!G$19</f>
        <v>9.7913012927397492E-4</v>
      </c>
      <c r="H16" s="17">
        <f>Connections!H16/Connections!H$19</f>
        <v>2.2074460925512155E-4</v>
      </c>
      <c r="I16" s="17">
        <f>Connections!I16/Connections!I$19</f>
        <v>0</v>
      </c>
      <c r="J16" s="17">
        <f>Connections!J16/Connections!J$19</f>
        <v>0</v>
      </c>
      <c r="K16" s="17">
        <f>Connections!K16/Connections!K$19</f>
        <v>0</v>
      </c>
    </row>
    <row r="17" spans="1:11" ht="6" customHeight="1" x14ac:dyDescent="0.35">
      <c r="A17" s="1"/>
      <c r="B17" s="17"/>
      <c r="C17" s="17"/>
      <c r="D17" s="17"/>
      <c r="E17" s="17"/>
      <c r="F17" s="17"/>
      <c r="G17" s="17"/>
      <c r="H17" s="17"/>
      <c r="I17" s="17"/>
      <c r="J17" s="17"/>
      <c r="K17" s="17"/>
    </row>
    <row r="18" spans="1:11" x14ac:dyDescent="0.35">
      <c r="A18" t="s">
        <v>40</v>
      </c>
      <c r="B18" s="17">
        <f>SUM(B12:B16)</f>
        <v>6.6492263389507408E-2</v>
      </c>
      <c r="C18" s="17">
        <f t="shared" ref="C18:K18" si="1">SUM(C12:C16)</f>
        <v>6.8979885322369525E-2</v>
      </c>
      <c r="D18" s="17">
        <f t="shared" si="1"/>
        <v>7.199546288016645E-2</v>
      </c>
      <c r="E18" s="17">
        <f t="shared" si="1"/>
        <v>7.2124475734952537E-2</v>
      </c>
      <c r="F18" s="17">
        <f t="shared" si="1"/>
        <v>6.3037422792781878E-2</v>
      </c>
      <c r="G18" s="17">
        <f t="shared" si="1"/>
        <v>2.9172318263368725E-2</v>
      </c>
      <c r="H18" s="17">
        <f t="shared" si="1"/>
        <v>1.4243411311815222E-2</v>
      </c>
      <c r="I18" s="17">
        <f t="shared" si="1"/>
        <v>1.3064579157685084E-2</v>
      </c>
      <c r="J18" s="17">
        <f t="shared" si="1"/>
        <v>1.2186197613626276E-2</v>
      </c>
      <c r="K18" s="17">
        <f t="shared" si="1"/>
        <v>1.2017550347499744E-2</v>
      </c>
    </row>
    <row r="19" spans="1:11" x14ac:dyDescent="0.35">
      <c r="A19" t="s">
        <v>31</v>
      </c>
      <c r="B19" s="17">
        <f>Connections!B19/Connections!B$19</f>
        <v>1</v>
      </c>
      <c r="C19" s="17">
        <f>Connections!C19/Connections!C$19</f>
        <v>1</v>
      </c>
      <c r="D19" s="17">
        <f>Connections!D19/Connections!D$19</f>
        <v>1</v>
      </c>
      <c r="E19" s="17">
        <f>Connections!E19/Connections!E$19</f>
        <v>1</v>
      </c>
      <c r="F19" s="17">
        <f>Connections!F19/Connections!F$19</f>
        <v>1</v>
      </c>
      <c r="G19" s="17">
        <f>Connections!G19/Connections!G$19</f>
        <v>1</v>
      </c>
      <c r="H19" s="17">
        <f>Connections!H19/Connections!H$19</f>
        <v>1</v>
      </c>
      <c r="I19" s="17">
        <f>Connections!I19/Connections!I$19</f>
        <v>1</v>
      </c>
      <c r="J19" s="17">
        <f>Connections!J19/Connections!J$19</f>
        <v>1</v>
      </c>
      <c r="K19" s="17">
        <f>Connections!K19/Connections!K$19</f>
        <v>1</v>
      </c>
    </row>
    <row r="20" spans="1:11" ht="6" customHeight="1" thickBot="1" x14ac:dyDescent="0.4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</row>
    <row r="21" spans="1:11" ht="6" customHeight="1" thickTop="1" x14ac:dyDescent="0.35"/>
    <row r="22" spans="1:11" x14ac:dyDescent="0.35">
      <c r="A22" t="s">
        <v>38</v>
      </c>
    </row>
    <row r="23" spans="1:11" x14ac:dyDescent="0.35">
      <c r="A23" t="s">
        <v>35</v>
      </c>
    </row>
    <row r="24" spans="1:11" x14ac:dyDescent="0.35">
      <c r="A24" t="s">
        <v>36</v>
      </c>
    </row>
  </sheetData>
  <pageMargins left="0.7" right="0.7" top="0.75" bottom="0.75" header="0.3" footer="0.3"/>
  <pageSetup scale="7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24"/>
  <sheetViews>
    <sheetView workbookViewId="0">
      <selection activeCell="D28" sqref="D28"/>
    </sheetView>
  </sheetViews>
  <sheetFormatPr defaultRowHeight="14.5" x14ac:dyDescent="0.35"/>
  <cols>
    <col min="1" max="1" width="30.453125" customWidth="1"/>
    <col min="2" max="11" width="9.54296875" customWidth="1"/>
    <col min="13" max="13" width="10" bestFit="1" customWidth="1"/>
  </cols>
  <sheetData>
    <row r="2" spans="1:11" ht="18.75" x14ac:dyDescent="0.3">
      <c r="A2" s="16" t="s">
        <v>32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6" customHeight="1" thickBo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ht="6" customHeight="1" thickTop="1" x14ac:dyDescent="0.3"/>
    <row r="5" spans="1:11" x14ac:dyDescent="0.3">
      <c r="A5" t="s">
        <v>30</v>
      </c>
      <c r="B5">
        <v>2008</v>
      </c>
      <c r="C5">
        <f>B5+1</f>
        <v>2009</v>
      </c>
      <c r="D5">
        <f t="shared" ref="D5:E5" si="0">C5+1</f>
        <v>2010</v>
      </c>
      <c r="E5">
        <f t="shared" si="0"/>
        <v>2011</v>
      </c>
      <c r="F5">
        <v>2012</v>
      </c>
      <c r="G5">
        <v>2013</v>
      </c>
      <c r="H5">
        <v>2014</v>
      </c>
      <c r="I5">
        <v>2015</v>
      </c>
      <c r="J5">
        <v>2016</v>
      </c>
      <c r="K5">
        <v>2017</v>
      </c>
    </row>
    <row r="6" spans="1:11" ht="6" customHeight="1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6" customHeight="1" x14ac:dyDescent="0.3"/>
    <row r="8" spans="1:11" ht="15" x14ac:dyDescent="0.25">
      <c r="A8" t="s">
        <v>5</v>
      </c>
      <c r="B8" s="7">
        <f>INDEX('2008-2011 (Connections)'!$C:$G,MATCH(Connections!$A8,'2008-2011 (Connections)'!$A:$A,0),MATCH(Connections!B$5,'2008-2011 (Connections)'!$C$1:$G$1,0))</f>
        <v>72056</v>
      </c>
      <c r="C8" s="7">
        <f>INDEX('2008-2011 (Connections)'!$C:$G,MATCH(Connections!$A8,'2008-2011 (Connections)'!$A:$A,0),MATCH(Connections!C$5,'2008-2011 (Connections)'!$C$1:$G$1,0))</f>
        <v>85445</v>
      </c>
      <c r="D8" s="7">
        <f>INDEX('2008-2011 (Connections)'!$C:$G,MATCH(Connections!$A8,'2008-2011 (Connections)'!$A:$A,0),MATCH(Connections!D$5,'2008-2011 (Connections)'!$C$1:$G$1,0))</f>
        <v>87535</v>
      </c>
      <c r="E8" s="7">
        <f>INDEX('2008-2011 (Connections)'!$C:$G,MATCH(Connections!$A8,'2008-2011 (Connections)'!$A:$A,0),MATCH(Connections!E$5,'2008-2011 (Connections)'!$C$1:$G$1,0))</f>
        <v>92167</v>
      </c>
      <c r="F8" s="7">
        <f>'2012-2015 (Connections)'!C8</f>
        <v>116570</v>
      </c>
      <c r="G8" s="7">
        <f>'2012-2015 (Connections)'!D8</f>
        <v>125535</v>
      </c>
      <c r="H8" s="7">
        <f>'2012-2015 (Connections)'!E8</f>
        <v>134612</v>
      </c>
      <c r="I8" s="7">
        <f>'2012-2015 (Connections)'!F8</f>
        <v>140924</v>
      </c>
      <c r="J8" s="7">
        <v>145859</v>
      </c>
      <c r="K8" s="7">
        <v>145300</v>
      </c>
    </row>
    <row r="9" spans="1:11" ht="15" x14ac:dyDescent="0.25">
      <c r="A9" t="s">
        <v>0</v>
      </c>
      <c r="B9" s="7">
        <f>INDEX('2008-2011 (Connections)'!$C:$G,MATCH(Connections!$A9,'2008-2011 (Connections)'!$A:$A,0),MATCH(Connections!B$5,'2008-2011 (Connections)'!$C$1:$G$1,0))</f>
        <v>77009</v>
      </c>
      <c r="C9" s="7">
        <f>INDEX('2008-2011 (Connections)'!$C:$G,MATCH(Connections!$A9,'2008-2011 (Connections)'!$A:$A,0),MATCH(Connections!C$5,'2008-2011 (Connections)'!$C$1:$G$1,0))</f>
        <v>85120</v>
      </c>
      <c r="D9" s="7">
        <f>INDEX('2008-2011 (Connections)'!$C:$G,MATCH(Connections!$A9,'2008-2011 (Connections)'!$A:$A,0),MATCH(Connections!D$5,'2008-2011 (Connections)'!$C$1:$G$1,0))</f>
        <v>95536</v>
      </c>
      <c r="E9" s="7">
        <f>INDEX('2008-2011 (Connections)'!$C:$G,MATCH(Connections!$A9,'2008-2011 (Connections)'!$A:$A,0),MATCH(Connections!E$5,'2008-2011 (Connections)'!$C$1:$G$1,0))</f>
        <v>103247</v>
      </c>
      <c r="F9" s="7">
        <f>'2012-2015 (Connections)'!C9</f>
        <v>106965</v>
      </c>
      <c r="G9" s="7">
        <f>'2012-2015 (Connections)'!D9</f>
        <v>110276</v>
      </c>
      <c r="H9" s="7">
        <f>'2012-2015 (Connections)'!E9</f>
        <v>120620</v>
      </c>
      <c r="I9" s="7">
        <f>'2012-2015 (Connections)'!F9</f>
        <v>128679</v>
      </c>
      <c r="J9" s="7">
        <v>134875</v>
      </c>
      <c r="K9" s="7">
        <v>141600</v>
      </c>
    </row>
    <row r="10" spans="1:11" ht="15" x14ac:dyDescent="0.25">
      <c r="A10" t="s">
        <v>1</v>
      </c>
      <c r="B10" s="7">
        <f>INDEX('2008-2011 (Connections)'!$C:$G,MATCH(Connections!$A10,'2008-2011 (Connections)'!$A:$A,0),MATCH(Connections!B$5,'2008-2011 (Connections)'!$C$1:$G$1,0))</f>
        <v>32758</v>
      </c>
      <c r="C10" s="7">
        <f>INDEX('2008-2011 (Connections)'!$C:$G,MATCH(Connections!$A10,'2008-2011 (Connections)'!$A:$A,0),MATCH(Connections!C$5,'2008-2011 (Connections)'!$C$1:$G$1,0))</f>
        <v>33790</v>
      </c>
      <c r="D10" s="7">
        <f>INDEX('2008-2011 (Connections)'!$C:$G,MATCH(Connections!$A10,'2008-2011 (Connections)'!$A:$A,0),MATCH(Connections!D$5,'2008-2011 (Connections)'!$C$1:$G$1,0))</f>
        <v>33734</v>
      </c>
      <c r="E10" s="7">
        <f>INDEX('2008-2011 (Connections)'!$C:$G,MATCH(Connections!$A10,'2008-2011 (Connections)'!$A:$A,0),MATCH(Connections!E$5,'2008-2011 (Connections)'!$C$1:$G$1,0))</f>
        <v>33185</v>
      </c>
      <c r="F10" s="7">
        <f>'2012-2015 (Connections)'!C10</f>
        <v>30299</v>
      </c>
      <c r="G10" s="7">
        <f>'2012-2015 (Connections)'!D10</f>
        <v>46684</v>
      </c>
      <c r="H10" s="7">
        <f>'2012-2015 (Connections)'!E10</f>
        <v>55018</v>
      </c>
      <c r="I10" s="7">
        <f>'2012-2015 (Connections)'!F10</f>
        <v>63282</v>
      </c>
      <c r="J10" s="7">
        <v>71455</v>
      </c>
      <c r="K10" s="7">
        <v>72600</v>
      </c>
    </row>
    <row r="11" spans="1:11" ht="15" x14ac:dyDescent="0.25">
      <c r="A11" t="s">
        <v>2</v>
      </c>
      <c r="B11" s="7">
        <f>INDEX('2008-2011 (Connections)'!$C:$G,MATCH(Connections!$A11,'2008-2011 (Connections)'!$A:$A,0),MATCH(Connections!B$5,'2008-2011 (Connections)'!$C$1:$G$1,0))</f>
        <v>48338</v>
      </c>
      <c r="C11" s="7">
        <f>INDEX('2008-2011 (Connections)'!$C:$G,MATCH(Connections!$A11,'2008-2011 (Connections)'!$A:$A,0),MATCH(Connections!C$5,'2008-2011 (Connections)'!$C$1:$G$1,0))</f>
        <v>48133</v>
      </c>
      <c r="D11" s="7">
        <f>INDEX('2008-2011 (Connections)'!$C:$G,MATCH(Connections!$A11,'2008-2011 (Connections)'!$A:$A,0),MATCH(Connections!D$5,'2008-2011 (Connections)'!$C$1:$G$1,0))</f>
        <v>49910</v>
      </c>
      <c r="E11" s="7">
        <f>INDEX('2008-2011 (Connections)'!$C:$G,MATCH(Connections!$A11,'2008-2011 (Connections)'!$A:$A,0),MATCH(Connections!E$5,'2008-2011 (Connections)'!$C$1:$G$1,0))</f>
        <v>55021</v>
      </c>
      <c r="F11" s="7">
        <f>'2012-2015 (Connections)'!C11</f>
        <v>55626</v>
      </c>
      <c r="G11" s="7">
        <f>'2012-2015 (Connections)'!D11</f>
        <v>54622</v>
      </c>
      <c r="H11" s="7">
        <f>'2012-2015 (Connections)'!E11</f>
        <v>55929</v>
      </c>
      <c r="I11" s="7">
        <f>'2012-2015 (Connections)'!F11</f>
        <v>58578</v>
      </c>
      <c r="J11" s="7">
        <v>59515</v>
      </c>
      <c r="K11" s="7">
        <v>54600</v>
      </c>
    </row>
    <row r="12" spans="1:11" ht="15" x14ac:dyDescent="0.25">
      <c r="A12" t="s">
        <v>8</v>
      </c>
      <c r="B12" s="7">
        <f>INDEX('2008-2011 (Connections)'!$C:$G,MATCH(Connections!$A12,'2008-2011 (Connections)'!$A:$A,0),MATCH(Connections!B$5,'2008-2011 (Connections)'!$C$1:$G$1,0))</f>
        <v>6196</v>
      </c>
      <c r="C12" s="7">
        <f>INDEX('2008-2011 (Connections)'!$C:$G,MATCH(Connections!$A12,'2008-2011 (Connections)'!$A:$A,0),MATCH(Connections!C$5,'2008-2011 (Connections)'!$C$1:$G$1,0))</f>
        <v>6141</v>
      </c>
      <c r="D12" s="7">
        <f>INDEX('2008-2011 (Connections)'!$C:$G,MATCH(Connections!$A12,'2008-2011 (Connections)'!$A:$A,0),MATCH(Connections!D$5,'2008-2011 (Connections)'!$C$1:$G$1,0))</f>
        <v>6072</v>
      </c>
      <c r="E12" s="7">
        <f>INDEX('2008-2011 (Connections)'!$C:$G,MATCH(Connections!$A12,'2008-2011 (Connections)'!$A:$A,0),MATCH(Connections!E$5,'2008-2011 (Connections)'!$C$1:$G$1,0))</f>
        <v>5891</v>
      </c>
      <c r="F12" s="7">
        <f>'2012-2015 (Connections)'!C17</f>
        <v>5798</v>
      </c>
      <c r="G12" s="7">
        <f>'2012-2015 (Connections)'!D17</f>
        <v>4774</v>
      </c>
      <c r="H12" s="7">
        <f>'2012-2015 (Connections)'!E17</f>
        <v>4760</v>
      </c>
      <c r="I12" s="7">
        <f>'2012-2015 (Connections)'!F17</f>
        <v>4876</v>
      </c>
      <c r="J12" s="7">
        <v>5079</v>
      </c>
      <c r="K12" s="7">
        <v>5037</v>
      </c>
    </row>
    <row r="13" spans="1:11" ht="15" x14ac:dyDescent="0.25">
      <c r="A13" t="s">
        <v>9</v>
      </c>
      <c r="B13" s="7">
        <f>INDEX('2008-2011 (Connections)'!$C:$G,MATCH(Connections!$A13,'2008-2011 (Connections)'!$A:$A,0),MATCH(Connections!B$5,'2008-2011 (Connections)'!$C$1:$G$1,0))</f>
        <v>5367</v>
      </c>
      <c r="C13" s="7">
        <f>INDEX('2008-2011 (Connections)'!$C:$G,MATCH(Connections!$A13,'2008-2011 (Connections)'!$A:$A,0),MATCH(Connections!C$5,'2008-2011 (Connections)'!$C$1:$G$1,0))</f>
        <v>6640</v>
      </c>
      <c r="D13" s="7">
        <f>INDEX('2008-2011 (Connections)'!$C:$G,MATCH(Connections!$A13,'2008-2011 (Connections)'!$A:$A,0),MATCH(Connections!D$5,'2008-2011 (Connections)'!$C$1:$G$1,0))</f>
        <v>8155</v>
      </c>
      <c r="E13" s="7">
        <f>INDEX('2008-2011 (Connections)'!$C:$G,MATCH(Connections!$A13,'2008-2011 (Connections)'!$A:$A,0),MATCH(Connections!E$5,'2008-2011 (Connections)'!$C$1:$G$1,0))</f>
        <v>9347</v>
      </c>
      <c r="F13" s="7">
        <f>'2012-2015 (Connections)'!C18</f>
        <v>8887</v>
      </c>
      <c r="G13" s="7"/>
      <c r="H13" s="7"/>
      <c r="I13" s="7"/>
      <c r="J13" s="7"/>
      <c r="K13" s="7"/>
    </row>
    <row r="14" spans="1:11" ht="15" x14ac:dyDescent="0.25">
      <c r="A14" t="s">
        <v>10</v>
      </c>
      <c r="B14" s="7">
        <f>INDEX('2008-2011 (Connections)'!$C:$G,MATCH(Connections!$A14,'2008-2011 (Connections)'!$A:$A,0),MATCH(Connections!B$5,'2008-2011 (Connections)'!$C$1:$G$1,0))</f>
        <v>3845</v>
      </c>
      <c r="C14" s="7">
        <f>INDEX('2008-2011 (Connections)'!$C:$G,MATCH(Connections!$A14,'2008-2011 (Connections)'!$A:$A,0),MATCH(Connections!C$5,'2008-2011 (Connections)'!$C$1:$G$1,0))</f>
        <v>4954</v>
      </c>
      <c r="D14" s="7">
        <f>INDEX('2008-2011 (Connections)'!$C:$G,MATCH(Connections!$A14,'2008-2011 (Connections)'!$A:$A,0),MATCH(Connections!D$5,'2008-2011 (Connections)'!$C$1:$G$1,0))</f>
        <v>5518</v>
      </c>
      <c r="E14" s="7">
        <f>INDEX('2008-2011 (Connections)'!$C:$G,MATCH(Connections!$A14,'2008-2011 (Connections)'!$A:$A,0),MATCH(Connections!E$5,'2008-2011 (Connections)'!$C$1:$G$1,0))</f>
        <v>5934</v>
      </c>
      <c r="F14" s="7">
        <f>'2012-2015 (Connections)'!C19</f>
        <v>5297</v>
      </c>
      <c r="G14" s="7">
        <f>'2012-2015 (Connections)'!D19</f>
        <v>4551</v>
      </c>
      <c r="H14" s="7"/>
      <c r="I14" s="7"/>
      <c r="J14" s="7"/>
      <c r="K14" s="7"/>
    </row>
    <row r="15" spans="1:11" x14ac:dyDescent="0.35">
      <c r="A15" t="s">
        <v>4</v>
      </c>
      <c r="B15" s="7">
        <f>INDEX('2008-2011 (Connections)'!$C:$G,MATCH(Connections!$A15,'2008-2011 (Connections)'!$A:$A,0),MATCH(Connections!B$5,'2008-2011 (Connections)'!$C$1:$G$1,0))</f>
        <v>435</v>
      </c>
      <c r="C15" s="7">
        <f>INDEX('2008-2011 (Connections)'!$C:$G,MATCH(Connections!$A15,'2008-2011 (Connections)'!$A:$A,0),MATCH(Connections!C$5,'2008-2011 (Connections)'!$C$1:$G$1,0))</f>
        <v>439</v>
      </c>
      <c r="D15" s="7">
        <f>INDEX('2008-2011 (Connections)'!$C:$G,MATCH(Connections!$A15,'2008-2011 (Connections)'!$A:$A,0),MATCH(Connections!D$5,'2008-2011 (Connections)'!$C$1:$G$1,0))</f>
        <v>438</v>
      </c>
      <c r="E15" s="7">
        <f>INDEX('2008-2011 (Connections)'!$C:$G,MATCH(Connections!$A15,'2008-2011 (Connections)'!$A:$A,0),MATCH(Connections!E$5,'2008-2011 (Connections)'!$C$1:$G$1,0))</f>
        <v>415</v>
      </c>
      <c r="F15" s="7">
        <f>'2012-2015 (Connections)'!C20</f>
        <v>440</v>
      </c>
      <c r="G15" s="7">
        <f>'2012-2015 (Connections)'!D20</f>
        <v>465</v>
      </c>
      <c r="H15" s="7">
        <f>'2012-2015 (Connections)'!E20</f>
        <v>449</v>
      </c>
      <c r="I15" s="7">
        <f>'2012-2015 (Connections)'!F20</f>
        <v>306</v>
      </c>
      <c r="J15" s="7"/>
      <c r="K15" s="7"/>
    </row>
    <row r="16" spans="1:11" x14ac:dyDescent="0.35">
      <c r="A16" t="s">
        <v>11</v>
      </c>
      <c r="B16" s="7">
        <f>INDEX('2008-2011 (Connections)'!$C:$G,MATCH(Connections!$A16,'2008-2011 (Connections)'!$A:$A,0),MATCH(Connections!B$5,'2008-2011 (Connections)'!$C$1:$G$1,0))</f>
        <v>551</v>
      </c>
      <c r="C16" s="7">
        <f>INDEX('2008-2011 (Connections)'!$C:$G,MATCH(Connections!$A16,'2008-2011 (Connections)'!$A:$A,0),MATCH(Connections!C$5,'2008-2011 (Connections)'!$C$1:$G$1,0))</f>
        <v>533</v>
      </c>
      <c r="D16" s="7">
        <f>INDEX('2008-2011 (Connections)'!$C:$G,MATCH(Connections!$A16,'2008-2011 (Connections)'!$A:$A,0),MATCH(Connections!D$5,'2008-2011 (Connections)'!$C$1:$G$1,0))</f>
        <v>509</v>
      </c>
      <c r="E16" s="7">
        <f>INDEX('2008-2011 (Connections)'!$C:$G,MATCH(Connections!$A16,'2008-2011 (Connections)'!$A:$A,0),MATCH(Connections!E$5,'2008-2011 (Connections)'!$C$1:$G$1,0))</f>
        <v>459</v>
      </c>
      <c r="F16" s="7">
        <f>'2012-2015 (Connections)'!C21</f>
        <v>398</v>
      </c>
      <c r="G16" s="7">
        <f>'2012-2015 (Connections)'!D21</f>
        <v>340</v>
      </c>
      <c r="H16" s="7">
        <f>'2012-2015 (Connections)'!E21</f>
        <v>82</v>
      </c>
      <c r="I16" s="7"/>
      <c r="J16" s="7"/>
      <c r="K16" s="7"/>
    </row>
    <row r="17" spans="1:11" ht="6" customHeight="1" x14ac:dyDescent="0.35">
      <c r="A17" s="1"/>
      <c r="B17" s="7"/>
      <c r="C17" s="7"/>
      <c r="D17" s="7"/>
      <c r="E17" s="7"/>
      <c r="F17" s="7"/>
      <c r="G17" s="7"/>
      <c r="H17" s="7"/>
      <c r="I17" s="7"/>
      <c r="J17" s="7"/>
      <c r="K17" s="7"/>
    </row>
    <row r="18" spans="1:11" x14ac:dyDescent="0.35">
      <c r="A18" t="s">
        <v>40</v>
      </c>
      <c r="B18" s="7">
        <f>SUM(B12:B16)</f>
        <v>16394</v>
      </c>
      <c r="C18" s="7">
        <f t="shared" ref="C18:K18" si="1">SUM(C12:C16)</f>
        <v>18707</v>
      </c>
      <c r="D18" s="7">
        <f t="shared" si="1"/>
        <v>20692</v>
      </c>
      <c r="E18" s="7">
        <f t="shared" si="1"/>
        <v>22046</v>
      </c>
      <c r="F18" s="7">
        <f t="shared" si="1"/>
        <v>20820</v>
      </c>
      <c r="G18" s="7">
        <f t="shared" si="1"/>
        <v>10130</v>
      </c>
      <c r="H18" s="7">
        <f t="shared" si="1"/>
        <v>5291</v>
      </c>
      <c r="I18" s="7">
        <f t="shared" si="1"/>
        <v>5182</v>
      </c>
      <c r="J18" s="7">
        <f t="shared" si="1"/>
        <v>5079</v>
      </c>
      <c r="K18" s="7">
        <f t="shared" si="1"/>
        <v>5037</v>
      </c>
    </row>
    <row r="19" spans="1:11" x14ac:dyDescent="0.35">
      <c r="A19" t="s">
        <v>31</v>
      </c>
      <c r="B19" s="7">
        <f>SUM(B8:B16)</f>
        <v>246555</v>
      </c>
      <c r="C19" s="7">
        <f t="shared" ref="C19:K19" si="2">SUM(C8:C16)</f>
        <v>271195</v>
      </c>
      <c r="D19" s="7">
        <f t="shared" si="2"/>
        <v>287407</v>
      </c>
      <c r="E19" s="7">
        <f t="shared" si="2"/>
        <v>305666</v>
      </c>
      <c r="F19" s="7">
        <f t="shared" si="2"/>
        <v>330280</v>
      </c>
      <c r="G19" s="7">
        <f t="shared" si="2"/>
        <v>347247</v>
      </c>
      <c r="H19" s="7">
        <f t="shared" si="2"/>
        <v>371470</v>
      </c>
      <c r="I19" s="7">
        <f t="shared" si="2"/>
        <v>396645</v>
      </c>
      <c r="J19" s="7">
        <f t="shared" si="2"/>
        <v>416783</v>
      </c>
      <c r="K19" s="7">
        <f t="shared" si="2"/>
        <v>419137</v>
      </c>
    </row>
    <row r="20" spans="1:11" ht="6" customHeight="1" thickBot="1" x14ac:dyDescent="0.4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</row>
    <row r="21" spans="1:11" ht="6" customHeight="1" thickTop="1" x14ac:dyDescent="0.35"/>
    <row r="22" spans="1:11" x14ac:dyDescent="0.35">
      <c r="A22" t="s">
        <v>38</v>
      </c>
    </row>
    <row r="23" spans="1:11" x14ac:dyDescent="0.35">
      <c r="A23" t="s">
        <v>35</v>
      </c>
    </row>
    <row r="24" spans="1:11" x14ac:dyDescent="0.35">
      <c r="A24" t="s">
        <v>36</v>
      </c>
    </row>
  </sheetData>
  <pageMargins left="0.7" right="0.7" top="0.75" bottom="0.75" header="0.3" footer="0.3"/>
  <pageSetup scale="71" fitToHeight="0" orientation="portrait" r:id="rId1"/>
  <ignoredErrors>
    <ignoredError sqref="J18:K18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"/>
  <sheetViews>
    <sheetView topLeftCell="A1048576" workbookViewId="0">
      <selection activeCell="J27" sqref="A1:XFD1048576"/>
    </sheetView>
  </sheetViews>
  <sheetFormatPr defaultRowHeight="14.5" zeroHeight="1" x14ac:dyDescent="0.35"/>
  <sheetData>
    <row r="1" ht="15" x14ac:dyDescent="0.25"/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zoomScaleNormal="100" workbookViewId="0">
      <selection activeCell="G34" sqref="G34"/>
    </sheetView>
  </sheetViews>
  <sheetFormatPr defaultRowHeight="14.5" outlineLevelRow="1" outlineLevelCol="1" x14ac:dyDescent="0.35"/>
  <cols>
    <col min="1" max="1" width="28" style="3" customWidth="1" outlineLevel="1"/>
    <col min="2" max="2" width="41" bestFit="1" customWidth="1"/>
    <col min="7" max="7" width="10" customWidth="1"/>
  </cols>
  <sheetData>
    <row r="1" spans="1:7" s="4" customFormat="1" outlineLevel="1" x14ac:dyDescent="0.3">
      <c r="A1" s="3"/>
      <c r="C1" s="4">
        <v>2008</v>
      </c>
      <c r="D1" s="4">
        <v>2009</v>
      </c>
      <c r="E1" s="4">
        <v>2010</v>
      </c>
      <c r="F1" s="4">
        <v>2011</v>
      </c>
      <c r="G1" s="4">
        <v>2012</v>
      </c>
    </row>
    <row r="3" spans="1:7" ht="33.75" customHeight="1" x14ac:dyDescent="0.45">
      <c r="B3" s="8" t="s">
        <v>29</v>
      </c>
      <c r="C3" s="2"/>
      <c r="D3" s="2"/>
      <c r="E3" s="2"/>
      <c r="F3" s="2"/>
      <c r="G3" s="2"/>
    </row>
    <row r="4" spans="1:7" ht="6" customHeight="1" thickBot="1" x14ac:dyDescent="0.5">
      <c r="B4" s="9"/>
      <c r="C4" s="10"/>
      <c r="D4" s="10"/>
      <c r="E4" s="10"/>
      <c r="F4" s="10"/>
      <c r="G4" s="10"/>
    </row>
    <row r="5" spans="1:7" ht="6" customHeight="1" thickTop="1" x14ac:dyDescent="0.35">
      <c r="B5" s="2"/>
      <c r="C5" s="2"/>
      <c r="D5" s="2"/>
      <c r="E5" s="2"/>
      <c r="F5" s="2"/>
      <c r="G5" s="2"/>
    </row>
    <row r="6" spans="1:7" x14ac:dyDescent="0.35">
      <c r="B6" t="s">
        <v>16</v>
      </c>
      <c r="C6" s="13">
        <v>2008</v>
      </c>
      <c r="D6" s="13">
        <v>2009</v>
      </c>
      <c r="E6" s="13">
        <v>2010</v>
      </c>
      <c r="F6" s="13">
        <v>2011</v>
      </c>
      <c r="G6" s="13" t="s">
        <v>17</v>
      </c>
    </row>
    <row r="7" spans="1:7" ht="6" customHeight="1" x14ac:dyDescent="0.35">
      <c r="B7" s="5"/>
      <c r="C7" s="14"/>
      <c r="D7" s="14"/>
      <c r="E7" s="14"/>
      <c r="F7" s="14"/>
      <c r="G7" s="14"/>
    </row>
    <row r="8" spans="1:7" ht="6" customHeight="1" x14ac:dyDescent="0.35">
      <c r="C8" s="13"/>
      <c r="D8" s="13"/>
      <c r="E8" s="13"/>
      <c r="F8" s="13"/>
      <c r="G8" s="13"/>
    </row>
    <row r="9" spans="1:7" x14ac:dyDescent="0.35">
      <c r="A9" s="4" t="s">
        <v>0</v>
      </c>
      <c r="B9" t="s">
        <v>0</v>
      </c>
      <c r="C9" s="15">
        <v>77009</v>
      </c>
      <c r="D9" s="15">
        <v>85120</v>
      </c>
      <c r="E9" s="15">
        <v>95536</v>
      </c>
      <c r="F9" s="15">
        <v>103247</v>
      </c>
      <c r="G9" s="15">
        <v>105206</v>
      </c>
    </row>
    <row r="10" spans="1:7" x14ac:dyDescent="0.35">
      <c r="A10" s="4" t="s">
        <v>5</v>
      </c>
      <c r="B10" t="s">
        <v>5</v>
      </c>
      <c r="C10" s="15">
        <v>72056</v>
      </c>
      <c r="D10" s="15">
        <v>85445</v>
      </c>
      <c r="E10" s="15">
        <v>87535</v>
      </c>
      <c r="F10" s="15">
        <v>92167</v>
      </c>
      <c r="G10" s="15">
        <v>94154</v>
      </c>
    </row>
    <row r="11" spans="1:7" x14ac:dyDescent="0.35">
      <c r="A11" s="4" t="s">
        <v>2</v>
      </c>
      <c r="B11" t="s">
        <v>26</v>
      </c>
      <c r="C11" s="15">
        <v>48338</v>
      </c>
      <c r="D11" s="15">
        <v>48133</v>
      </c>
      <c r="E11" s="15">
        <v>49910</v>
      </c>
      <c r="F11" s="15">
        <v>55021</v>
      </c>
      <c r="G11" s="15">
        <v>56386</v>
      </c>
    </row>
    <row r="12" spans="1:7" x14ac:dyDescent="0.35">
      <c r="A12" s="4" t="s">
        <v>1</v>
      </c>
      <c r="B12" t="s">
        <v>1</v>
      </c>
      <c r="C12" s="15">
        <v>32758</v>
      </c>
      <c r="D12" s="15">
        <v>33790</v>
      </c>
      <c r="E12" s="15">
        <v>33734</v>
      </c>
      <c r="F12" s="15">
        <v>33185</v>
      </c>
      <c r="G12" s="15">
        <v>33168</v>
      </c>
    </row>
    <row r="13" spans="1:7" x14ac:dyDescent="0.35">
      <c r="B13" t="s">
        <v>27</v>
      </c>
      <c r="C13" s="13">
        <v>475</v>
      </c>
      <c r="D13" s="13">
        <v>688</v>
      </c>
      <c r="E13" s="15">
        <v>4345</v>
      </c>
      <c r="F13" s="15">
        <v>10415</v>
      </c>
      <c r="G13" s="15">
        <v>10957</v>
      </c>
    </row>
    <row r="14" spans="1:7" x14ac:dyDescent="0.35">
      <c r="A14" s="4" t="s">
        <v>9</v>
      </c>
      <c r="B14" t="s">
        <v>18</v>
      </c>
      <c r="C14" s="15">
        <v>5367</v>
      </c>
      <c r="D14" s="15">
        <v>6640</v>
      </c>
      <c r="E14" s="15">
        <v>8155</v>
      </c>
      <c r="F14" s="15">
        <v>9347</v>
      </c>
      <c r="G14" s="15">
        <v>9292</v>
      </c>
    </row>
    <row r="15" spans="1:7" x14ac:dyDescent="0.35">
      <c r="A15" s="4" t="s">
        <v>10</v>
      </c>
      <c r="B15" t="s">
        <v>19</v>
      </c>
      <c r="C15" s="15">
        <v>3845</v>
      </c>
      <c r="D15" s="15">
        <v>4954</v>
      </c>
      <c r="E15" s="15">
        <v>5518</v>
      </c>
      <c r="F15" s="15">
        <v>5934</v>
      </c>
      <c r="G15" s="15">
        <v>5903</v>
      </c>
    </row>
    <row r="16" spans="1:7" x14ac:dyDescent="0.35">
      <c r="A16" s="4" t="s">
        <v>8</v>
      </c>
      <c r="B16" t="s">
        <v>20</v>
      </c>
      <c r="C16" s="15">
        <v>6196</v>
      </c>
      <c r="D16" s="15">
        <v>6141</v>
      </c>
      <c r="E16" s="15">
        <v>6072</v>
      </c>
      <c r="F16" s="15">
        <v>5891</v>
      </c>
      <c r="G16" s="15">
        <v>5799</v>
      </c>
    </row>
    <row r="17" spans="1:7" x14ac:dyDescent="0.35">
      <c r="B17" s="1" t="s">
        <v>28</v>
      </c>
      <c r="C17" s="13" t="s">
        <v>21</v>
      </c>
      <c r="D17" s="13" t="s">
        <v>21</v>
      </c>
      <c r="E17" s="13" t="s">
        <v>22</v>
      </c>
      <c r="F17" s="13" t="s">
        <v>23</v>
      </c>
      <c r="G17" s="13" t="s">
        <v>23</v>
      </c>
    </row>
    <row r="18" spans="1:7" x14ac:dyDescent="0.35">
      <c r="B18" s="1" t="s">
        <v>24</v>
      </c>
      <c r="C18" s="13" t="s">
        <v>22</v>
      </c>
      <c r="D18" s="13" t="s">
        <v>22</v>
      </c>
      <c r="E18" s="13">
        <v>718</v>
      </c>
      <c r="F18" s="13">
        <v>582</v>
      </c>
      <c r="G18" s="13">
        <v>584</v>
      </c>
    </row>
    <row r="19" spans="1:7" x14ac:dyDescent="0.35">
      <c r="A19" s="4" t="s">
        <v>11</v>
      </c>
      <c r="B19" s="1" t="s">
        <v>25</v>
      </c>
      <c r="C19" s="13">
        <v>551</v>
      </c>
      <c r="D19" s="13">
        <v>533</v>
      </c>
      <c r="E19" s="13">
        <v>509</v>
      </c>
      <c r="F19" s="13">
        <v>459</v>
      </c>
      <c r="G19" s="13">
        <v>430</v>
      </c>
    </row>
    <row r="20" spans="1:7" x14ac:dyDescent="0.35">
      <c r="A20" s="4" t="s">
        <v>4</v>
      </c>
      <c r="B20" s="1" t="s">
        <v>4</v>
      </c>
      <c r="C20" s="13">
        <v>435</v>
      </c>
      <c r="D20" s="13">
        <v>439</v>
      </c>
      <c r="E20" s="13">
        <v>438</v>
      </c>
      <c r="F20" s="13">
        <v>415</v>
      </c>
      <c r="G20" s="13">
        <v>425</v>
      </c>
    </row>
    <row r="21" spans="1:7" ht="6" customHeight="1" x14ac:dyDescent="0.35">
      <c r="A21" s="4"/>
      <c r="B21" s="1"/>
      <c r="C21" s="13"/>
      <c r="D21" s="13"/>
      <c r="E21" s="13"/>
      <c r="F21" s="13"/>
      <c r="G21" s="13"/>
    </row>
    <row r="22" spans="1:7" x14ac:dyDescent="0.35">
      <c r="A22" s="3" t="s">
        <v>13</v>
      </c>
      <c r="B22" s="11" t="s">
        <v>13</v>
      </c>
      <c r="C22" s="15">
        <f>SUM(C9:C16,C19:C20)</f>
        <v>247030</v>
      </c>
      <c r="D22" s="15">
        <f t="shared" ref="D22:G22" si="0">SUM(D9:D16,D19:D20)</f>
        <v>271883</v>
      </c>
      <c r="E22" s="15">
        <f t="shared" si="0"/>
        <v>291752</v>
      </c>
      <c r="F22" s="15">
        <f t="shared" si="0"/>
        <v>316081</v>
      </c>
      <c r="G22" s="15">
        <f t="shared" si="0"/>
        <v>321720</v>
      </c>
    </row>
    <row r="23" spans="1:7" ht="6" customHeight="1" thickBot="1" x14ac:dyDescent="0.4">
      <c r="B23" s="12"/>
      <c r="C23" s="6"/>
      <c r="D23" s="6"/>
      <c r="E23" s="6"/>
      <c r="F23" s="6"/>
      <c r="G23" s="6"/>
    </row>
    <row r="24" spans="1:7" ht="6" customHeight="1" thickTop="1" x14ac:dyDescent="0.35"/>
    <row r="25" spans="1:7" x14ac:dyDescent="0.35">
      <c r="B25" s="1" t="s">
        <v>37</v>
      </c>
    </row>
    <row r="26" spans="1:7" x14ac:dyDescent="0.35">
      <c r="B26" s="1"/>
    </row>
    <row r="27" spans="1:7" x14ac:dyDescent="0.35">
      <c r="B27" s="1"/>
    </row>
    <row r="28" spans="1:7" x14ac:dyDescent="0.35">
      <c r="B28" s="1"/>
    </row>
    <row r="29" spans="1:7" x14ac:dyDescent="0.35">
      <c r="B29" s="1"/>
    </row>
    <row r="31" spans="1:7" x14ac:dyDescent="0.35">
      <c r="B31" s="1"/>
    </row>
    <row r="32" spans="1:7" x14ac:dyDescent="0.35">
      <c r="B32" s="1"/>
    </row>
    <row r="33" spans="2:2" x14ac:dyDescent="0.35">
      <c r="B33" s="1"/>
    </row>
    <row r="34" spans="2:2" x14ac:dyDescent="0.35">
      <c r="B34" s="1"/>
    </row>
    <row r="35" spans="2:2" x14ac:dyDescent="0.35">
      <c r="B35" s="1"/>
    </row>
    <row r="39" spans="2:2" x14ac:dyDescent="0.35">
      <c r="B39" s="1"/>
    </row>
    <row r="40" spans="2:2" x14ac:dyDescent="0.35">
      <c r="B40" s="1"/>
    </row>
    <row r="41" spans="2:2" x14ac:dyDescent="0.35">
      <c r="B41" s="1"/>
    </row>
    <row r="43" spans="2:2" x14ac:dyDescent="0.35">
      <c r="B43" s="1"/>
    </row>
    <row r="44" spans="2:2" x14ac:dyDescent="0.35">
      <c r="B44" s="1"/>
    </row>
    <row r="45" spans="2:2" x14ac:dyDescent="0.35">
      <c r="B45" s="1"/>
    </row>
    <row r="46" spans="2:2" x14ac:dyDescent="0.35">
      <c r="B46" s="1"/>
    </row>
    <row r="47" spans="2:2" x14ac:dyDescent="0.35">
      <c r="B47" s="1"/>
    </row>
    <row r="49" spans="2:2" x14ac:dyDescent="0.35">
      <c r="B49" s="1"/>
    </row>
    <row r="50" spans="2:2" x14ac:dyDescent="0.35">
      <c r="B50" s="1"/>
    </row>
    <row r="51" spans="2:2" x14ac:dyDescent="0.35">
      <c r="B51" s="1"/>
    </row>
    <row r="52" spans="2:2" x14ac:dyDescent="0.35">
      <c r="B52" s="1"/>
    </row>
    <row r="53" spans="2:2" x14ac:dyDescent="0.35">
      <c r="B53" s="1"/>
    </row>
    <row r="55" spans="2:2" x14ac:dyDescent="0.35">
      <c r="B55" s="1"/>
    </row>
    <row r="56" spans="2:2" x14ac:dyDescent="0.35">
      <c r="B56" s="1"/>
    </row>
    <row r="57" spans="2:2" x14ac:dyDescent="0.35">
      <c r="B57" s="1"/>
    </row>
    <row r="58" spans="2:2" x14ac:dyDescent="0.35">
      <c r="B58" s="1"/>
    </row>
    <row r="59" spans="2:2" x14ac:dyDescent="0.35">
      <c r="B59" s="1"/>
    </row>
  </sheetData>
  <pageMargins left="0.7" right="0.7" top="0.75" bottom="0.75" header="0.3" footer="0.3"/>
  <pageSetup orientation="portrait" r:id="rId1"/>
  <ignoredErrors>
    <ignoredError sqref="C22:G22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8"/>
  <sheetViews>
    <sheetView workbookViewId="0">
      <selection activeCell="M30" sqref="M30"/>
    </sheetView>
  </sheetViews>
  <sheetFormatPr defaultRowHeight="14.5" x14ac:dyDescent="0.35"/>
  <cols>
    <col min="2" max="2" width="31.7265625" bestFit="1" customWidth="1"/>
  </cols>
  <sheetData>
    <row r="2" spans="2:6" ht="55.5" x14ac:dyDescent="0.45">
      <c r="B2" s="8" t="s">
        <v>14</v>
      </c>
      <c r="C2" s="2"/>
      <c r="D2" s="2"/>
      <c r="E2" s="2"/>
      <c r="F2" s="2"/>
    </row>
    <row r="3" spans="2:6" ht="6" customHeight="1" thickBot="1" x14ac:dyDescent="0.3">
      <c r="B3" s="10"/>
      <c r="C3" s="10"/>
      <c r="D3" s="10"/>
      <c r="E3" s="10"/>
      <c r="F3" s="10"/>
    </row>
    <row r="4" spans="2:6" ht="6" customHeight="1" thickTop="1" x14ac:dyDescent="0.25"/>
    <row r="5" spans="2:6" ht="15" x14ac:dyDescent="0.25">
      <c r="B5" s="19" t="s">
        <v>39</v>
      </c>
      <c r="C5" s="20">
        <v>2012</v>
      </c>
      <c r="D5" s="20">
        <v>2013</v>
      </c>
      <c r="E5" s="20">
        <v>2014</v>
      </c>
      <c r="F5" s="20">
        <v>2015</v>
      </c>
    </row>
    <row r="6" spans="2:6" ht="6" customHeight="1" x14ac:dyDescent="0.25">
      <c r="B6" s="5"/>
      <c r="C6" s="14"/>
      <c r="D6" s="14"/>
      <c r="E6" s="14"/>
      <c r="F6" s="14"/>
    </row>
    <row r="7" spans="2:6" ht="6" customHeight="1" x14ac:dyDescent="0.25">
      <c r="C7" s="13"/>
      <c r="D7" s="13"/>
      <c r="E7" s="13"/>
      <c r="F7" s="13"/>
    </row>
    <row r="8" spans="2:6" ht="15" x14ac:dyDescent="0.25">
      <c r="B8" t="s">
        <v>5</v>
      </c>
      <c r="C8" s="15">
        <v>116570</v>
      </c>
      <c r="D8" s="15">
        <v>125535</v>
      </c>
      <c r="E8" s="15">
        <v>134612</v>
      </c>
      <c r="F8" s="15">
        <v>140924</v>
      </c>
    </row>
    <row r="9" spans="2:6" ht="15" x14ac:dyDescent="0.25">
      <c r="B9" t="s">
        <v>0</v>
      </c>
      <c r="C9" s="15">
        <v>106965</v>
      </c>
      <c r="D9" s="15">
        <v>110276</v>
      </c>
      <c r="E9" s="15">
        <v>120620</v>
      </c>
      <c r="F9" s="15">
        <v>128679</v>
      </c>
    </row>
    <row r="10" spans="2:6" ht="15" x14ac:dyDescent="0.25">
      <c r="B10" t="s">
        <v>1</v>
      </c>
      <c r="C10" s="15">
        <v>30299</v>
      </c>
      <c r="D10" s="15">
        <v>46684</v>
      </c>
      <c r="E10" s="15">
        <v>55018</v>
      </c>
      <c r="F10" s="15">
        <v>63282</v>
      </c>
    </row>
    <row r="11" spans="2:6" ht="15" x14ac:dyDescent="0.25">
      <c r="B11" t="s">
        <v>2</v>
      </c>
      <c r="C11" s="15">
        <v>55626</v>
      </c>
      <c r="D11" s="15">
        <v>54622</v>
      </c>
      <c r="E11" s="15">
        <v>55929</v>
      </c>
      <c r="F11" s="15">
        <v>58578</v>
      </c>
    </row>
    <row r="12" spans="2:6" x14ac:dyDescent="0.35">
      <c r="B12" t="s">
        <v>6</v>
      </c>
      <c r="C12" s="15">
        <v>309460</v>
      </c>
      <c r="D12" s="15">
        <v>337117</v>
      </c>
      <c r="E12" s="15">
        <v>366179</v>
      </c>
      <c r="F12" s="15">
        <v>391463</v>
      </c>
    </row>
    <row r="13" spans="2:6" ht="6" customHeight="1" x14ac:dyDescent="0.35">
      <c r="C13" s="13"/>
      <c r="D13" s="13"/>
      <c r="E13" s="13"/>
      <c r="F13" s="13"/>
    </row>
    <row r="14" spans="2:6" x14ac:dyDescent="0.35">
      <c r="B14" s="19" t="s">
        <v>7</v>
      </c>
      <c r="C14" s="20">
        <v>2012</v>
      </c>
      <c r="D14" s="20">
        <v>2013</v>
      </c>
      <c r="E14" s="20">
        <v>2014</v>
      </c>
      <c r="F14" s="20">
        <v>2015</v>
      </c>
    </row>
    <row r="15" spans="2:6" ht="6" customHeight="1" x14ac:dyDescent="0.35">
      <c r="B15" s="5"/>
      <c r="C15" s="14"/>
      <c r="D15" s="14"/>
      <c r="E15" s="14"/>
      <c r="F15" s="14"/>
    </row>
    <row r="16" spans="2:6" ht="6" customHeight="1" x14ac:dyDescent="0.35">
      <c r="C16" s="13"/>
      <c r="D16" s="13"/>
      <c r="E16" s="13"/>
      <c r="F16" s="13"/>
    </row>
    <row r="17" spans="2:6" x14ac:dyDescent="0.35">
      <c r="B17" t="s">
        <v>8</v>
      </c>
      <c r="C17" s="15">
        <v>5798</v>
      </c>
      <c r="D17" s="15">
        <v>4774</v>
      </c>
      <c r="E17" s="15">
        <v>4760</v>
      </c>
      <c r="F17" s="15">
        <v>4876</v>
      </c>
    </row>
    <row r="18" spans="2:6" x14ac:dyDescent="0.35">
      <c r="B18" t="s">
        <v>9</v>
      </c>
      <c r="C18" s="15">
        <v>8887</v>
      </c>
      <c r="D18" s="13" t="s">
        <v>3</v>
      </c>
      <c r="E18" s="13" t="s">
        <v>3</v>
      </c>
      <c r="F18" s="13" t="s">
        <v>3</v>
      </c>
    </row>
    <row r="19" spans="2:6" x14ac:dyDescent="0.35">
      <c r="B19" t="s">
        <v>10</v>
      </c>
      <c r="C19" s="15">
        <v>5297</v>
      </c>
      <c r="D19" s="15">
        <v>4551</v>
      </c>
      <c r="E19" s="13" t="s">
        <v>3</v>
      </c>
      <c r="F19" s="13" t="s">
        <v>3</v>
      </c>
    </row>
    <row r="20" spans="2:6" x14ac:dyDescent="0.35">
      <c r="B20" t="s">
        <v>4</v>
      </c>
      <c r="C20" s="13">
        <v>440</v>
      </c>
      <c r="D20" s="13">
        <v>465</v>
      </c>
      <c r="E20" s="13">
        <v>449</v>
      </c>
      <c r="F20" s="13">
        <v>306</v>
      </c>
    </row>
    <row r="21" spans="2:6" x14ac:dyDescent="0.35">
      <c r="B21" t="s">
        <v>11</v>
      </c>
      <c r="C21" s="13">
        <v>398</v>
      </c>
      <c r="D21" s="13">
        <v>340</v>
      </c>
      <c r="E21" s="13">
        <v>82</v>
      </c>
      <c r="F21" s="13" t="s">
        <v>3</v>
      </c>
    </row>
    <row r="22" spans="2:6" x14ac:dyDescent="0.35">
      <c r="B22" t="s">
        <v>12</v>
      </c>
      <c r="C22" s="15">
        <v>20820</v>
      </c>
      <c r="D22" s="15">
        <v>10130</v>
      </c>
      <c r="E22" s="15">
        <v>5291</v>
      </c>
      <c r="F22" s="15">
        <v>5182</v>
      </c>
    </row>
    <row r="23" spans="2:6" ht="6" customHeight="1" x14ac:dyDescent="0.35">
      <c r="B23" s="5"/>
      <c r="C23" s="21"/>
      <c r="D23" s="21"/>
      <c r="E23" s="21"/>
      <c r="F23" s="21"/>
    </row>
    <row r="24" spans="2:6" ht="6" customHeight="1" x14ac:dyDescent="0.35">
      <c r="B24" s="1"/>
      <c r="C24" s="15"/>
      <c r="D24" s="15"/>
      <c r="E24" s="15"/>
      <c r="F24" s="13"/>
    </row>
    <row r="25" spans="2:6" x14ac:dyDescent="0.35">
      <c r="B25" t="s">
        <v>13</v>
      </c>
      <c r="C25" s="15">
        <v>330279</v>
      </c>
      <c r="D25" s="15">
        <v>347247</v>
      </c>
      <c r="E25" s="15">
        <v>371470</v>
      </c>
      <c r="F25" s="15">
        <v>396645</v>
      </c>
    </row>
    <row r="26" spans="2:6" ht="6" customHeight="1" thickBot="1" x14ac:dyDescent="0.4">
      <c r="B26" s="6"/>
      <c r="C26" s="12"/>
      <c r="D26" s="12"/>
      <c r="E26" s="12"/>
      <c r="F26" s="12"/>
    </row>
    <row r="27" spans="2:6" ht="6" customHeight="1" thickTop="1" x14ac:dyDescent="0.35"/>
    <row r="28" spans="2:6" x14ac:dyDescent="0.35">
      <c r="B28" t="s">
        <v>15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7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14" baseType="lpstr">
      <vt:lpstr>Intermediate&gt;</vt:lpstr>
      <vt:lpstr>SubGrowth</vt:lpstr>
      <vt:lpstr>MarketShare</vt:lpstr>
      <vt:lpstr>Connections</vt:lpstr>
      <vt:lpstr>Raw&gt;</vt:lpstr>
      <vt:lpstr>2008-2011 (Connections)</vt:lpstr>
      <vt:lpstr>2012-2015 (Connections)</vt:lpstr>
      <vt:lpstr>Figure4_Sub Growth</vt:lpstr>
      <vt:lpstr>Figure5_Market Share</vt:lpstr>
      <vt:lpstr>'2008-2011 (Connections)'!Print_Area</vt:lpstr>
      <vt:lpstr>'2012-2015 (Connections)'!Print_Area</vt:lpstr>
      <vt:lpstr>Connections!Print_Area</vt:lpstr>
      <vt:lpstr>MarketShare!Print_Area</vt:lpstr>
      <vt:lpstr>SubGrowth!Print_Area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2018-09-21T19:56:30Z</dcterms:created>
  <dcterms:modified xsi:type="dcterms:W3CDTF">2018-09-26T15:09:47Z</dcterms:modified>
</cp:coreProperties>
</file>