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240" yWindow="110" windowWidth="14810" windowHeight="8010"/>
  </bookViews>
  <sheets>
    <sheet name="Adjusted Unlimited Pricing" sheetId="6" r:id="rId1"/>
    <sheet name="Current Unlimited Pricing" sheetId="4" r:id="rId2"/>
  </sheets>
  <definedNames>
    <definedName name="_xlnm.Print_Area" localSheetId="0">'Adjusted Unlimited Pricing'!$E$3:$J$18</definedName>
    <definedName name="_xlnm.Print_Area" localSheetId="1">'Current Unlimited Pricing'!$B$2:$F$18</definedName>
  </definedNames>
  <calcPr calcId="145621"/>
</workbook>
</file>

<file path=xl/calcChain.xml><?xml version="1.0" encoding="utf-8"?>
<calcChain xmlns="http://schemas.openxmlformats.org/spreadsheetml/2006/main">
  <c r="J11" i="6" l="1"/>
  <c r="G8" i="6"/>
  <c r="G11" i="6"/>
  <c r="H11" i="6"/>
  <c r="J10" i="6" l="1"/>
  <c r="I10" i="6"/>
  <c r="I8" i="6"/>
  <c r="J8" i="6"/>
  <c r="I9" i="6"/>
  <c r="J9" i="6"/>
  <c r="I11" i="6"/>
  <c r="H8" i="6"/>
  <c r="H9" i="6"/>
  <c r="H10" i="6"/>
  <c r="G9" i="6"/>
  <c r="G10" i="6"/>
  <c r="F8" i="6" l="1"/>
  <c r="A9" i="6"/>
  <c r="F9" i="6" s="1"/>
  <c r="A10" i="6" l="1"/>
  <c r="A11" i="6" s="1"/>
  <c r="F11" i="6" s="1"/>
  <c r="E18" i="6" s="1"/>
  <c r="E16" i="6"/>
  <c r="F10" i="6"/>
  <c r="E17" i="6" s="1"/>
  <c r="B16" i="4"/>
  <c r="F6" i="4"/>
  <c r="E6" i="4"/>
  <c r="D6" i="4"/>
  <c r="C6" i="4"/>
  <c r="C8" i="6"/>
  <c r="B18" i="4" l="1"/>
  <c r="B17" i="4" l="1"/>
</calcChain>
</file>

<file path=xl/sharedStrings.xml><?xml version="1.0" encoding="utf-8"?>
<sst xmlns="http://schemas.openxmlformats.org/spreadsheetml/2006/main" count="35" uniqueCount="15">
  <si>
    <t>Sprint</t>
  </si>
  <si>
    <t>T-Mobile</t>
  </si>
  <si>
    <t>Verizon</t>
  </si>
  <si>
    <t>Current Unlimited Plan Pricing</t>
  </si>
  <si>
    <t>AT&amp;T</t>
  </si>
  <si>
    <t>One Line</t>
  </si>
  <si>
    <t>Two Lines</t>
  </si>
  <si>
    <t>Three Lines</t>
  </si>
  <si>
    <t>Four Lines</t>
  </si>
  <si>
    <t xml:space="preserve">Sources: Websites for Verizon, AT&amp;T, T-Mobile, and Sprint. </t>
  </si>
  <si>
    <t>Verizon Wireless</t>
  </si>
  <si>
    <t>Adjusted Current Unlimited Plan Pricing for National Wireless Carriers</t>
  </si>
  <si>
    <t>Notes: Excludes "autopay" discounts, taxes, and fees unless otherwise noted. Prices as of August 17, 2018.</t>
  </si>
  <si>
    <t>Table 10</t>
  </si>
  <si>
    <t>Sources: Websites for Verizon, AT&amp;T, T-Mobile, and Sprint;  Scott Mackey, Joseph Bishop-Henchman, and Scott Drenkard, "Wireless Taxes and Fees in 2017," Tax Foundation, November 2017, p. 3 at Table 1, https://files.taxfoundation.org/20171108112327/Tax-Foundation-FF567.pdf, accessed August 23,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</si>
</sst>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_)"/>
    <numFmt numFmtId="166" formatCode="General_)"/>
    <numFmt numFmtId="167" formatCode="&quot;$&quot;#,##0"/>
    <numFmt numFmtId="168" formatCode="&quot;$&quot;#,##0.00"/>
    <numFmt numFmtId="169" formatCode="&quot;$&quot;#,##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Helv"/>
    </font>
    <font>
      <b/>
      <sz val="10"/>
      <color indexed="9"/>
      <name val="Arial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sz val="10"/>
      <name val="Times New Roman"/>
      <family val="1"/>
    </font>
    <font>
      <sz val="10"/>
      <color indexed="8"/>
      <name val="MS Sans Serif"/>
      <family val="2"/>
    </font>
    <font>
      <b/>
      <sz val="14"/>
      <color theme="3"/>
      <name val="Calibri"/>
      <family val="2"/>
      <scheme val="minor"/>
    </font>
    <font>
      <b/>
      <sz val="14"/>
      <color theme="8"/>
      <name val="Calibri"/>
      <family val="2"/>
      <scheme val="minor"/>
    </font>
    <font>
      <b/>
      <sz val="14"/>
      <color rgb="FF00467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969696"/>
      </top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>
      <alignment wrapText="1"/>
    </xf>
    <xf numFmtId="38" fontId="5" fillId="2" borderId="0" applyNumberFormat="0" applyBorder="0" applyAlignment="0" applyProtection="0"/>
    <xf numFmtId="10" fontId="5" fillId="3" borderId="3" applyNumberFormat="0" applyBorder="0" applyAlignment="0" applyProtection="0"/>
    <xf numFmtId="37" fontId="6" fillId="0" borderId="0"/>
    <xf numFmtId="165" fontId="7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6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4" borderId="4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5" borderId="5" applyNumberFormat="0" applyFont="0" applyBorder="0" applyAlignment="0" applyProtection="0"/>
    <xf numFmtId="0" fontId="11" fillId="2" borderId="6" applyNumberFormat="0" applyFont="0" applyBorder="0" applyAlignment="0" applyProtection="0"/>
    <xf numFmtId="1" fontId="12" fillId="0" borderId="0" applyBorder="0">
      <alignment horizontal="left" vertical="top" wrapText="1"/>
    </xf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 applyAlignment="1">
      <alignment wrapText="1"/>
    </xf>
    <xf numFmtId="164" fontId="0" fillId="0" borderId="1" xfId="1" applyNumberFormat="1" applyFont="1" applyBorder="1"/>
    <xf numFmtId="0" fontId="0" fillId="0" borderId="0" xfId="0" applyAlignment="1">
      <alignment vertical="top"/>
    </xf>
    <xf numFmtId="0" fontId="14" fillId="0" borderId="0" xfId="0" applyFont="1" applyAlignment="1">
      <alignment horizontal="centerContinuous"/>
    </xf>
    <xf numFmtId="0" fontId="0" fillId="6" borderId="0" xfId="0" applyFill="1"/>
    <xf numFmtId="0" fontId="2" fillId="6" borderId="0" xfId="0" applyFont="1" applyFill="1"/>
    <xf numFmtId="167" fontId="0" fillId="0" borderId="0" xfId="1" applyNumberFormat="1" applyFont="1" applyAlignment="1">
      <alignment horizontal="right"/>
    </xf>
    <xf numFmtId="167" fontId="0" fillId="0" borderId="0" xfId="2" applyNumberFormat="1" applyFont="1" applyAlignment="1">
      <alignment horizontal="right"/>
    </xf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7" xfId="0" applyBorder="1"/>
    <xf numFmtId="0" fontId="0" fillId="0" borderId="7" xfId="0" applyBorder="1" applyAlignment="1">
      <alignment horizontal="right" wrapText="1"/>
    </xf>
    <xf numFmtId="168" fontId="0" fillId="0" borderId="0" xfId="0" applyNumberFormat="1"/>
    <xf numFmtId="169" fontId="0" fillId="0" borderId="0" xfId="0" applyNumberFormat="1"/>
    <xf numFmtId="0" fontId="2" fillId="6" borderId="0" xfId="0" applyFont="1" applyFill="1" applyAlignment="1">
      <alignment wrapText="1"/>
    </xf>
    <xf numFmtId="0" fontId="0" fillId="0" borderId="0" xfId="0" applyAlignment="1">
      <alignment horizontal="right"/>
    </xf>
    <xf numFmtId="0" fontId="0" fillId="7" borderId="0" xfId="0" applyFill="1"/>
    <xf numFmtId="0" fontId="0" fillId="7" borderId="0" xfId="0" applyFill="1" applyBorder="1"/>
    <xf numFmtId="0" fontId="0" fillId="7" borderId="0" xfId="0" applyFill="1" applyAlignment="1">
      <alignment wrapText="1"/>
    </xf>
    <xf numFmtId="0" fontId="0" fillId="7" borderId="0" xfId="0" applyFill="1" applyAlignment="1">
      <alignment horizontal="left" vertical="top" wrapText="1"/>
    </xf>
    <xf numFmtId="0" fontId="15" fillId="0" borderId="0" xfId="0" applyFont="1" applyAlignment="1">
      <alignment horizontal="centerContinuous"/>
    </xf>
    <xf numFmtId="10" fontId="0" fillId="7" borderId="0" xfId="0" applyNumberFormat="1" applyFill="1"/>
    <xf numFmtId="0" fontId="2" fillId="7" borderId="0" xfId="0" applyFont="1" applyFill="1"/>
    <xf numFmtId="0" fontId="2" fillId="7" borderId="0" xfId="0" applyFont="1" applyFill="1" applyAlignment="1">
      <alignment wrapText="1"/>
    </xf>
    <xf numFmtId="0" fontId="2" fillId="7" borderId="0" xfId="0" applyFont="1" applyFill="1" applyAlignment="1">
      <alignment horizontal="left" vertical="top" wrapText="1"/>
    </xf>
    <xf numFmtId="0" fontId="0" fillId="0" borderId="0" xfId="0" applyFill="1"/>
    <xf numFmtId="0" fontId="16" fillId="0" borderId="0" xfId="0" applyFont="1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0" xfId="0" applyFill="1" applyBorder="1"/>
    <xf numFmtId="10" fontId="0" fillId="0" borderId="0" xfId="0" applyNumberForma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</cellXfs>
  <cellStyles count="59">
    <cellStyle name="Comma" xfId="1" builtinId="3"/>
    <cellStyle name="Comma [0] 2" xfId="3"/>
    <cellStyle name="Comma [0] 2 2" xfId="4"/>
    <cellStyle name="Comma 2" xfId="5"/>
    <cellStyle name="Comma 2 2" xfId="6"/>
    <cellStyle name="Comma 2 2 2" xfId="7"/>
    <cellStyle name="Comma 2 3" xfId="8"/>
    <cellStyle name="Comma 3" xfId="9"/>
    <cellStyle name="Comma 4" xfId="10"/>
    <cellStyle name="Comma 5" xfId="11"/>
    <cellStyle name="Comma 6" xfId="12"/>
    <cellStyle name="Currency [0] 2" xfId="13"/>
    <cellStyle name="Currency [0] 2 2" xfId="14"/>
    <cellStyle name="Currency 2" xfId="15"/>
    <cellStyle name="Currency 2 2" xfId="16"/>
    <cellStyle name="Currency 3" xfId="17"/>
    <cellStyle name="Currency 4" xfId="18"/>
    <cellStyle name="Currency 5" xfId="19"/>
    <cellStyle name="Currency 6" xfId="20"/>
    <cellStyle name="Double Line 25.5" xfId="21"/>
    <cellStyle name="Grey" xfId="22"/>
    <cellStyle name="Input [yellow]" xfId="23"/>
    <cellStyle name="no dec" xfId="24"/>
    <cellStyle name="Normal" xfId="0" builtinId="0"/>
    <cellStyle name="Normal - Style1" xfId="25"/>
    <cellStyle name="Normal 2" xfId="26"/>
    <cellStyle name="Normal 2 2" xfId="27"/>
    <cellStyle name="Normal 2 2 2" xfId="28"/>
    <cellStyle name="Normal 26" xfId="29"/>
    <cellStyle name="Normal 3" xfId="30"/>
    <cellStyle name="Normal 3 2" xfId="31"/>
    <cellStyle name="Normal 4" xfId="32"/>
    <cellStyle name="Normal 5" xfId="33"/>
    <cellStyle name="Normal 6" xfId="34"/>
    <cellStyle name="Normal 7" xfId="35"/>
    <cellStyle name="Normal 8" xfId="36"/>
    <cellStyle name="Normal 9" xfId="37"/>
    <cellStyle name="Output Line Items" xfId="38"/>
    <cellStyle name="Percent" xfId="2" builtinId="5"/>
    <cellStyle name="Percent [2]" xfId="39"/>
    <cellStyle name="Percent 2" xfId="40"/>
    <cellStyle name="Percent 2 2" xfId="41"/>
    <cellStyle name="Percent 2 2 2" xfId="42"/>
    <cellStyle name="Percent 2 3" xfId="43"/>
    <cellStyle name="Percent 3" xfId="44"/>
    <cellStyle name="Percent 3 2" xfId="45"/>
    <cellStyle name="Percent 4" xfId="46"/>
    <cellStyle name="Percent 5" xfId="47"/>
    <cellStyle name="Percent 6" xfId="48"/>
    <cellStyle name="Percent 7" xfId="49"/>
    <cellStyle name="Shaded" xfId="50"/>
    <cellStyle name="Shaded 2 2" xfId="51"/>
    <cellStyle name="SPOl" xfId="52"/>
    <cellStyle name="Style 1" xfId="53"/>
    <cellStyle name="Style 2" xfId="54"/>
    <cellStyle name="Style 3" xfId="55"/>
    <cellStyle name="Style 4" xfId="56"/>
    <cellStyle name="Style 5" xfId="57"/>
    <cellStyle name="Style 6" xfId="5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rattle">
  <a:themeElements>
    <a:clrScheme name="Brattle 2015">
      <a:dk1>
        <a:srgbClr val="000000"/>
      </a:dk1>
      <a:lt1>
        <a:srgbClr val="FFFFFF"/>
      </a:lt1>
      <a:dk2>
        <a:srgbClr val="FFFFFF"/>
      </a:dk2>
      <a:lt2>
        <a:srgbClr val="00467F"/>
      </a:lt2>
      <a:accent1>
        <a:srgbClr val="002B54"/>
      </a:accent1>
      <a:accent2>
        <a:srgbClr val="7FB9C2"/>
      </a:accent2>
      <a:accent3>
        <a:srgbClr val="6A7277"/>
      </a:accent3>
      <a:accent4>
        <a:srgbClr val="EF4623"/>
      </a:accent4>
      <a:accent5>
        <a:srgbClr val="00467F"/>
      </a:accent5>
      <a:accent6>
        <a:srgbClr val="CCCDC3"/>
      </a:accent6>
      <a:hlink>
        <a:srgbClr val="7FB9C2"/>
      </a:hlink>
      <a:folHlink>
        <a:srgbClr val="00467F"/>
      </a:folHlink>
    </a:clrScheme>
    <a:fontScheme name="Brattle 2015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tabSelected="1" zoomScaleNormal="100" workbookViewId="0"/>
  </sheetViews>
  <sheetFormatPr defaultRowHeight="14.5" outlineLevelRow="1" outlineLevelCol="1" x14ac:dyDescent="0.35"/>
  <cols>
    <col min="1" max="2" width="8.7265625" style="22" customWidth="1" outlineLevel="1"/>
    <col min="3" max="3" width="9.1796875" style="22" customWidth="1" outlineLevel="1"/>
    <col min="4" max="4" width="9.1796875" style="31" customWidth="1"/>
    <col min="5" max="5" width="18.453125" customWidth="1"/>
    <col min="6" max="6" width="2.81640625" customWidth="1"/>
    <col min="7" max="7" width="10.1796875" customWidth="1"/>
    <col min="8" max="8" width="11.1796875" customWidth="1"/>
    <col min="9" max="9" width="13.81640625" customWidth="1"/>
    <col min="10" max="10" width="12" customWidth="1"/>
  </cols>
  <sheetData>
    <row r="1" spans="1:11" s="22" customFormat="1" ht="15" outlineLevel="1" x14ac:dyDescent="0.25">
      <c r="G1" s="22" t="s">
        <v>4</v>
      </c>
      <c r="H1" s="22" t="s">
        <v>2</v>
      </c>
      <c r="I1" s="22" t="s">
        <v>0</v>
      </c>
      <c r="J1" s="22" t="s">
        <v>1</v>
      </c>
    </row>
    <row r="2" spans="1:11" s="31" customFormat="1" ht="18.75" x14ac:dyDescent="0.3">
      <c r="A2" s="22"/>
      <c r="B2" s="22"/>
      <c r="C2" s="22"/>
      <c r="E2" s="32" t="s">
        <v>13</v>
      </c>
      <c r="F2" s="33"/>
      <c r="G2" s="33"/>
      <c r="H2" s="33"/>
      <c r="I2" s="33"/>
      <c r="J2" s="33"/>
    </row>
    <row r="3" spans="1:11" ht="18.75" x14ac:dyDescent="0.3">
      <c r="E3" s="26" t="s">
        <v>11</v>
      </c>
      <c r="F3" s="8"/>
      <c r="G3" s="1"/>
      <c r="H3" s="1"/>
      <c r="I3" s="1"/>
      <c r="J3" s="1"/>
    </row>
    <row r="4" spans="1:11" ht="6" customHeight="1" thickBot="1" x14ac:dyDescent="0.3">
      <c r="E4" s="2"/>
      <c r="F4" s="2"/>
      <c r="G4" s="2"/>
      <c r="H4" s="2"/>
      <c r="I4" s="2"/>
      <c r="J4" s="2"/>
    </row>
    <row r="5" spans="1:11" ht="6" customHeight="1" thickTop="1" x14ac:dyDescent="0.25">
      <c r="E5" s="3"/>
      <c r="F5" s="3"/>
      <c r="G5" s="3"/>
      <c r="H5" s="3"/>
      <c r="I5" s="3"/>
      <c r="J5" s="3"/>
    </row>
    <row r="6" spans="1:11" ht="30" x14ac:dyDescent="0.25">
      <c r="C6" s="22">
        <v>1</v>
      </c>
      <c r="E6" s="4"/>
      <c r="F6" s="4"/>
      <c r="G6" s="14" t="s">
        <v>5</v>
      </c>
      <c r="H6" s="14" t="s">
        <v>6</v>
      </c>
      <c r="I6" s="14" t="s">
        <v>7</v>
      </c>
      <c r="J6" s="14" t="s">
        <v>8</v>
      </c>
    </row>
    <row r="7" spans="1:11" s="3" customFormat="1" ht="6" customHeight="1" x14ac:dyDescent="0.25">
      <c r="A7" s="23"/>
      <c r="B7" s="23"/>
      <c r="C7" s="23"/>
      <c r="D7" s="34"/>
      <c r="H7" s="15"/>
    </row>
    <row r="8" spans="1:11" ht="15" customHeight="1" x14ac:dyDescent="0.25">
      <c r="A8" s="22">
        <v>1</v>
      </c>
      <c r="B8" s="22" t="s">
        <v>4</v>
      </c>
      <c r="C8" s="27">
        <f>1+18.46%</f>
        <v>1.1846000000000001</v>
      </c>
      <c r="D8" s="35"/>
      <c r="E8" t="s">
        <v>4</v>
      </c>
      <c r="F8" s="21" t="str">
        <f>"["&amp;A8&amp;"]"</f>
        <v>[1]</v>
      </c>
      <c r="G8" s="11">
        <f>INDEX('Current Unlimited Pricing'!$A:$F,MATCH('Adjusted Unlimited Pricing'!G$6,'Current Unlimited Pricing'!$B:$B,0),MATCH('Adjusted Unlimited Pricing'!$B8,'Current Unlimited Pricing'!$1:$1,0))/(IF($B8="T-Mobile",$C$8,$C$6))</f>
        <v>70</v>
      </c>
      <c r="H8" s="11">
        <f>INDEX('Current Unlimited Pricing'!$A:$F,MATCH('Adjusted Unlimited Pricing'!H$6,'Current Unlimited Pricing'!$B:$B,0),MATCH('Adjusted Unlimited Pricing'!$B8,'Current Unlimited Pricing'!$1:$1,0))/(IF($B8="T-Mobile",$C$8,$C$6))</f>
        <v>126</v>
      </c>
      <c r="I8" s="11">
        <f>INDEX('Current Unlimited Pricing'!$A:$F,MATCH('Adjusted Unlimited Pricing'!I$6,'Current Unlimited Pricing'!$B:$B,0),MATCH('Adjusted Unlimited Pricing'!$B8,'Current Unlimited Pricing'!$1:$1,0))/(IF($B8="T-Mobile",$C$8,$C$6))</f>
        <v>147</v>
      </c>
      <c r="J8" s="11">
        <f>INDEX('Current Unlimited Pricing'!$A:$F,MATCH('Adjusted Unlimited Pricing'!J$6,'Current Unlimited Pricing'!$B:$B,0),MATCH('Adjusted Unlimited Pricing'!$B8,'Current Unlimited Pricing'!$1:$1,0))/(IF($B8="T-Mobile",$C$8,$C$6))</f>
        <v>160</v>
      </c>
      <c r="K8" s="18"/>
    </row>
    <row r="9" spans="1:11" ht="15" customHeight="1" x14ac:dyDescent="0.25">
      <c r="A9" s="22">
        <f>MAX($A$8:A8)+1</f>
        <v>2</v>
      </c>
      <c r="B9" s="22" t="s">
        <v>2</v>
      </c>
      <c r="E9" t="s">
        <v>10</v>
      </c>
      <c r="F9" s="21" t="str">
        <f t="shared" ref="F9:F11" si="0">"["&amp;A9&amp;"]"</f>
        <v>[2]</v>
      </c>
      <c r="G9" s="11">
        <f>INDEX('Current Unlimited Pricing'!$A:$F,MATCH('Adjusted Unlimited Pricing'!G$6,'Current Unlimited Pricing'!$B:$B,0),MATCH('Adjusted Unlimited Pricing'!$B9,'Current Unlimited Pricing'!$1:$1,0))/(IF($B9="T-Mobile",$C$8,$C$6))</f>
        <v>75</v>
      </c>
      <c r="H9" s="11">
        <f>INDEX('Current Unlimited Pricing'!$A:$F,MATCH('Adjusted Unlimited Pricing'!H$6,'Current Unlimited Pricing'!$B:$B,0),MATCH('Adjusted Unlimited Pricing'!$B9,'Current Unlimited Pricing'!$1:$1,0))/(IF($B9="T-Mobile",$C$8,$C$6))</f>
        <v>130</v>
      </c>
      <c r="I9" s="11">
        <f>INDEX('Current Unlimited Pricing'!$A:$F,MATCH('Adjusted Unlimited Pricing'!I$6,'Current Unlimited Pricing'!$B:$B,0),MATCH('Adjusted Unlimited Pricing'!$B9,'Current Unlimited Pricing'!$1:$1,0))/(IF($B9="T-Mobile",$C$8,$C$6))</f>
        <v>150</v>
      </c>
      <c r="J9" s="11">
        <f>INDEX('Current Unlimited Pricing'!$A:$F,MATCH('Adjusted Unlimited Pricing'!J$6,'Current Unlimited Pricing'!$B:$B,0),MATCH('Adjusted Unlimited Pricing'!$B9,'Current Unlimited Pricing'!$1:$1,0))/(IF($B9="T-Mobile",$C$8,$C$6))</f>
        <v>160</v>
      </c>
      <c r="K9" s="19"/>
    </row>
    <row r="10" spans="1:11" ht="15" customHeight="1" x14ac:dyDescent="0.25">
      <c r="A10" s="22">
        <f>MAX($A$8:A9)+1</f>
        <v>3</v>
      </c>
      <c r="B10" s="22" t="s">
        <v>0</v>
      </c>
      <c r="E10" t="s">
        <v>0</v>
      </c>
      <c r="F10" s="21" t="str">
        <f t="shared" si="0"/>
        <v>[3]</v>
      </c>
      <c r="G10" s="11">
        <f>INDEX('Current Unlimited Pricing'!$A:$F,MATCH('Adjusted Unlimited Pricing'!G$6,'Current Unlimited Pricing'!$B:$B,0),MATCH('Adjusted Unlimited Pricing'!$B10,'Current Unlimited Pricing'!$1:$1,0))/(IF($B10="T-Mobile",$C$8,$C$6))</f>
        <v>70</v>
      </c>
      <c r="H10" s="11">
        <f>INDEX('Current Unlimited Pricing'!$A:$F,MATCH('Adjusted Unlimited Pricing'!H$6,'Current Unlimited Pricing'!$B:$B,0),MATCH('Adjusted Unlimited Pricing'!$B10,'Current Unlimited Pricing'!$1:$1,0))/(IF($B10="T-Mobile",$C$8,$C$6))</f>
        <v>120</v>
      </c>
      <c r="I10" s="11">
        <f>INDEX('Current Unlimited Pricing'!$A:$F,MATCH('Adjusted Unlimited Pricing'!I$6,'Current Unlimited Pricing'!$B:$B,0),MATCH('Adjusted Unlimited Pricing'!$B10,'Current Unlimited Pricing'!$1:$1,0))</f>
        <v>150</v>
      </c>
      <c r="J10" s="11">
        <f>INDEX('Current Unlimited Pricing'!$A:$F,MATCH('Adjusted Unlimited Pricing'!J$6,'Current Unlimited Pricing'!$B:$B,0),MATCH('Adjusted Unlimited Pricing'!$B10,'Current Unlimited Pricing'!$1:$1,0))</f>
        <v>180</v>
      </c>
    </row>
    <row r="11" spans="1:11" ht="15" customHeight="1" x14ac:dyDescent="0.25">
      <c r="A11" s="22">
        <f>MAX($A$8:A10)+1</f>
        <v>4</v>
      </c>
      <c r="B11" s="22" t="s">
        <v>1</v>
      </c>
      <c r="E11" t="s">
        <v>1</v>
      </c>
      <c r="F11" s="21" t="str">
        <f t="shared" si="0"/>
        <v>[4]</v>
      </c>
      <c r="G11" s="11">
        <f>INDEX('Current Unlimited Pricing'!$A:$F,MATCH('Adjusted Unlimited Pricing'!G$6,'Current Unlimited Pricing'!$B:$B,0),MATCH('Adjusted Unlimited Pricing'!$B11,'Current Unlimited Pricing'!$1:$1,0))/(IF($B11="T-Mobile",$C$8,$C$6))</f>
        <v>59.091676515279417</v>
      </c>
      <c r="H11" s="11">
        <f>INDEX('Current Unlimited Pricing'!$A:$F,MATCH('Adjusted Unlimited Pricing'!H$6,'Current Unlimited Pricing'!$B:$B,0),MATCH('Adjusted Unlimited Pricing'!$B11,'Current Unlimited Pricing'!$1:$1,0))/(IF($B11="T-Mobile",$C$8,$C$6))</f>
        <v>101.30001688333614</v>
      </c>
      <c r="I11" s="11">
        <f>INDEX('Current Unlimited Pricing'!$A:$F,MATCH('Adjusted Unlimited Pricing'!I$6,'Current Unlimited Pricing'!$B:$B,0),MATCH('Adjusted Unlimited Pricing'!$B11,'Current Unlimited Pricing'!$1:$1,0))/(IF($B11="T-Mobile",$C$8,$C$6))</f>
        <v>118.18335303055883</v>
      </c>
      <c r="J11" s="11">
        <f>INDEX('Current Unlimited Pricing'!$A:$F,MATCH('Adjusted Unlimited Pricing'!J$6,'Current Unlimited Pricing'!$B:$B,0),MATCH('Adjusted Unlimited Pricing'!$B11,'Current Unlimited Pricing'!$1:$1,0))/(IF($B11="T-Mobile",$C$8,$C$6))</f>
        <v>135.06668917778151</v>
      </c>
    </row>
    <row r="12" spans="1:11" ht="6" customHeight="1" thickBot="1" x14ac:dyDescent="0.3">
      <c r="E12" s="2"/>
      <c r="F12" s="2"/>
      <c r="G12" s="2"/>
      <c r="H12" s="2"/>
      <c r="I12" s="6"/>
      <c r="J12" s="6"/>
    </row>
    <row r="13" spans="1:11" ht="6" customHeight="1" thickTop="1" x14ac:dyDescent="0.25"/>
    <row r="14" spans="1:11" ht="77.25" customHeight="1" x14ac:dyDescent="0.25">
      <c r="C14" s="28"/>
      <c r="D14" s="36"/>
      <c r="E14" s="39" t="s">
        <v>14</v>
      </c>
      <c r="F14" s="39"/>
      <c r="G14" s="39"/>
      <c r="H14" s="39"/>
      <c r="I14" s="39"/>
      <c r="J14" s="39"/>
    </row>
    <row r="15" spans="1:11" s="5" customFormat="1" ht="30" customHeight="1" x14ac:dyDescent="0.25">
      <c r="A15" s="24"/>
      <c r="B15" s="24"/>
      <c r="C15" s="29"/>
      <c r="D15" s="37"/>
      <c r="E15" s="40" t="s">
        <v>12</v>
      </c>
      <c r="F15" s="40"/>
      <c r="G15" s="40"/>
      <c r="H15" s="40"/>
      <c r="I15" s="40"/>
      <c r="J15" s="40"/>
    </row>
    <row r="16" spans="1:11" ht="15" x14ac:dyDescent="0.25">
      <c r="C16" s="28"/>
      <c r="D16" s="36"/>
      <c r="E16" s="7" t="str">
        <f>F8&amp;" - "&amp;F9&amp;": Prices for standard-level unlimited plan."</f>
        <v>[1] - [2]: Prices for standard-level unlimited plan.</v>
      </c>
      <c r="F16" s="7"/>
      <c r="G16" s="7"/>
      <c r="H16" s="7"/>
      <c r="I16" s="7"/>
      <c r="J16" s="7"/>
    </row>
    <row r="17" spans="1:10" ht="28.5" customHeight="1" x14ac:dyDescent="0.25">
      <c r="C17" s="28"/>
      <c r="D17" s="36"/>
      <c r="E17" s="41" t="str">
        <f>F10&amp;": Prices for only unlimited plan. Lower price for three and four line plans includes temporary promotional discount."</f>
        <v>[3]: Prices for only unlimited plan. Lower price for three and four line plans includes temporary promotional discount.</v>
      </c>
      <c r="F17" s="41"/>
      <c r="G17" s="41"/>
      <c r="H17" s="41"/>
      <c r="I17" s="41"/>
      <c r="J17" s="41"/>
    </row>
    <row r="18" spans="1:10" s="13" customFormat="1" ht="45" customHeight="1" x14ac:dyDescent="0.35">
      <c r="A18" s="25"/>
      <c r="B18" s="25"/>
      <c r="C18" s="30"/>
      <c r="D18" s="38"/>
      <c r="E18" s="39" t="str">
        <f>F11&amp;": Prices for only unlimited plan, less average wireless taxes and fees of 18.46% per Tax Foundation. As advertised, T-Mobile plan prices include taxes and fees."</f>
        <v>[4]: Prices for only unlimited plan, less average wireless taxes and fees of 18.46% per Tax Foundation. As advertised, T-Mobile plan prices include taxes and fees.</v>
      </c>
      <c r="F18" s="39"/>
      <c r="G18" s="39"/>
      <c r="H18" s="39"/>
      <c r="I18" s="39"/>
      <c r="J18" s="39"/>
    </row>
  </sheetData>
  <mergeCells count="4">
    <mergeCell ref="E14:J14"/>
    <mergeCell ref="E15:J15"/>
    <mergeCell ref="E18:J18"/>
    <mergeCell ref="E17:J17"/>
  </mergeCells>
  <printOptions horizontalCentere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Normal="100" workbookViewId="0"/>
  </sheetViews>
  <sheetFormatPr defaultRowHeight="14.5" outlineLevelRow="1" outlineLevelCol="2" x14ac:dyDescent="0.35"/>
  <cols>
    <col min="1" max="1" width="9.1796875" style="9" customWidth="1" outlineLevel="2"/>
    <col min="2" max="2" width="14" customWidth="1"/>
    <col min="3" max="6" width="9.7265625" customWidth="1"/>
  </cols>
  <sheetData>
    <row r="1" spans="1:6" s="9" customFormat="1" ht="15" outlineLevel="1" x14ac:dyDescent="0.25">
      <c r="C1" s="9" t="s">
        <v>4</v>
      </c>
      <c r="D1" s="9" t="s">
        <v>2</v>
      </c>
      <c r="E1" s="9" t="s">
        <v>0</v>
      </c>
      <c r="F1" s="9" t="s">
        <v>1</v>
      </c>
    </row>
    <row r="2" spans="1:6" ht="18.75" x14ac:dyDescent="0.3">
      <c r="B2" s="8" t="s">
        <v>3</v>
      </c>
      <c r="C2" s="1"/>
      <c r="D2" s="1"/>
      <c r="E2" s="1"/>
      <c r="F2" s="1"/>
    </row>
    <row r="3" spans="1:6" ht="6" customHeight="1" thickBot="1" x14ac:dyDescent="0.3">
      <c r="B3" s="2"/>
      <c r="C3" s="2"/>
      <c r="D3" s="2"/>
      <c r="E3" s="2"/>
      <c r="F3" s="2"/>
    </row>
    <row r="4" spans="1:6" ht="6" customHeight="1" thickTop="1" x14ac:dyDescent="0.25">
      <c r="B4" s="3"/>
      <c r="C4" s="3"/>
      <c r="D4" s="3"/>
      <c r="E4" s="3"/>
      <c r="F4" s="3"/>
    </row>
    <row r="5" spans="1:6" ht="15" x14ac:dyDescent="0.25">
      <c r="B5" s="4"/>
      <c r="C5" s="14" t="s">
        <v>4</v>
      </c>
      <c r="D5" s="14" t="s">
        <v>2</v>
      </c>
      <c r="E5" s="14" t="s">
        <v>0</v>
      </c>
      <c r="F5" s="14" t="s">
        <v>1</v>
      </c>
    </row>
    <row r="6" spans="1:6" ht="15.75" customHeight="1" x14ac:dyDescent="0.25">
      <c r="A6" s="9">
        <v>64</v>
      </c>
      <c r="B6" s="16"/>
      <c r="C6" s="17" t="str">
        <f>"["&amp;CHAR($A$6+COUNTA($C$5:C$5))&amp;"]"</f>
        <v>[A]</v>
      </c>
      <c r="D6" s="17" t="str">
        <f>"["&amp;CHAR($A$6+COUNTA($C$5:D$5))&amp;"]"</f>
        <v>[B]</v>
      </c>
      <c r="E6" s="17" t="str">
        <f>"["&amp;CHAR($A$6+COUNTA($C$5:E$5))&amp;"]"</f>
        <v>[C]</v>
      </c>
      <c r="F6" s="17" t="str">
        <f>"["&amp;CHAR($A$6+COUNTA($C$5:F$5))&amp;"]"</f>
        <v>[D]</v>
      </c>
    </row>
    <row r="7" spans="1:6" ht="6" customHeight="1" x14ac:dyDescent="0.25">
      <c r="D7" s="5"/>
    </row>
    <row r="8" spans="1:6" ht="15" customHeight="1" x14ac:dyDescent="0.25">
      <c r="B8" t="s">
        <v>5</v>
      </c>
      <c r="C8" s="12">
        <v>70</v>
      </c>
      <c r="D8" s="11">
        <v>75</v>
      </c>
      <c r="E8" s="11">
        <v>70</v>
      </c>
      <c r="F8" s="11">
        <v>70</v>
      </c>
    </row>
    <row r="9" spans="1:6" ht="15" customHeight="1" x14ac:dyDescent="0.25">
      <c r="B9" t="s">
        <v>6</v>
      </c>
      <c r="C9" s="12">
        <v>126</v>
      </c>
      <c r="D9" s="11">
        <v>130</v>
      </c>
      <c r="E9" s="11">
        <v>120</v>
      </c>
      <c r="F9" s="11">
        <v>120</v>
      </c>
    </row>
    <row r="10" spans="1:6" ht="15" customHeight="1" x14ac:dyDescent="0.25">
      <c r="B10" t="s">
        <v>7</v>
      </c>
      <c r="C10" s="12">
        <v>147</v>
      </c>
      <c r="D10" s="11">
        <v>150</v>
      </c>
      <c r="E10" s="11">
        <v>150</v>
      </c>
      <c r="F10" s="11">
        <v>140</v>
      </c>
    </row>
    <row r="11" spans="1:6" ht="15" customHeight="1" x14ac:dyDescent="0.25">
      <c r="B11" t="s">
        <v>8</v>
      </c>
      <c r="C11" s="12">
        <v>160</v>
      </c>
      <c r="D11" s="11">
        <v>160</v>
      </c>
      <c r="E11" s="11">
        <v>180</v>
      </c>
      <c r="F11" s="11">
        <v>160</v>
      </c>
    </row>
    <row r="12" spans="1:6" ht="6" customHeight="1" thickBot="1" x14ac:dyDescent="0.3">
      <c r="B12" s="2"/>
      <c r="C12" s="2"/>
      <c r="D12" s="2"/>
      <c r="E12" s="6"/>
      <c r="F12" s="6"/>
    </row>
    <row r="13" spans="1:6" ht="6" customHeight="1" thickTop="1" x14ac:dyDescent="0.25"/>
    <row r="14" spans="1:6" ht="15" customHeight="1" x14ac:dyDescent="0.25">
      <c r="A14" s="10"/>
      <c r="B14" s="42" t="s">
        <v>9</v>
      </c>
      <c r="C14" s="42"/>
      <c r="D14" s="42"/>
      <c r="E14" s="42"/>
      <c r="F14" s="42"/>
    </row>
    <row r="15" spans="1:6" s="5" customFormat="1" ht="30" customHeight="1" x14ac:dyDescent="0.25">
      <c r="A15" s="20"/>
      <c r="B15" s="40" t="s">
        <v>12</v>
      </c>
      <c r="C15" s="40"/>
      <c r="D15" s="40"/>
      <c r="E15" s="40"/>
      <c r="F15" s="40"/>
    </row>
    <row r="16" spans="1:6" ht="15" x14ac:dyDescent="0.25">
      <c r="A16" s="10"/>
      <c r="B16" s="7" t="str">
        <f>C6&amp;" - "&amp;D6&amp;": Prices for standard-level unlimited plan."</f>
        <v>[A] - [B]: Prices for standard-level unlimited plan.</v>
      </c>
      <c r="C16" s="7"/>
      <c r="D16" s="7"/>
      <c r="E16" s="7"/>
      <c r="F16" s="7"/>
    </row>
    <row r="17" spans="1:6" ht="15" x14ac:dyDescent="0.25">
      <c r="A17" s="10"/>
      <c r="B17" t="str">
        <f>E6&amp;": Prices for only unlimited plan."</f>
        <v>[C]: Prices for only unlimited plan.</v>
      </c>
    </row>
    <row r="18" spans="1:6" ht="15" x14ac:dyDescent="0.25">
      <c r="A18" s="10"/>
      <c r="B18" t="str">
        <f>F6&amp;": Prices for only unlimited plan, includes taxes and fees."</f>
        <v>[D]: Prices for only unlimited plan, includes taxes and fees.</v>
      </c>
      <c r="C18" s="7"/>
      <c r="D18" s="7"/>
      <c r="E18" s="13"/>
      <c r="F18" s="13"/>
    </row>
  </sheetData>
  <mergeCells count="2">
    <mergeCell ref="B14:F14"/>
    <mergeCell ref="B15:F15"/>
  </mergeCells>
  <printOptions horizontalCentere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Adjusted Unlimited Pricing</vt:lpstr>
      <vt:lpstr>Current Unlimited Pricing</vt:lpstr>
      <vt:lpstr>'Adjusted Unlimited Pricing'!Print_Area</vt:lpstr>
      <vt:lpstr>'Current Unlimited Pricing'!Print_Area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2018-09-26T15:15:56Z</dcterms:modified>
</cp:coreProperties>
</file>